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codeName="ThisWorkbook" defaultThemeVersion="124226"/>
  <bookViews>
    <workbookView xWindow="0" yWindow="0" windowWidth="24000" windowHeight="9510"/>
  </bookViews>
  <sheets>
    <sheet name="DETAIL" sheetId="11" r:id="rId1"/>
  </sheets>
  <definedNames>
    <definedName name="_xlnm._FilterDatabase" localSheetId="0" hidden="1">DETAIL!$A$14:$L$458</definedName>
    <definedName name="_xlnm.Print_Area" localSheetId="0">DETAIL!$A$1:$L$463</definedName>
    <definedName name="_xlnm.Print_Titles" localSheetId="0">DETAIL!$14:$14</definedName>
  </definedNames>
  <calcPr calcId="162913"/>
</workbook>
</file>

<file path=xl/calcChain.xml><?xml version="1.0" encoding="utf-8"?>
<calcChain xmlns="http://schemas.openxmlformats.org/spreadsheetml/2006/main">
  <c r="G311" i="11" l="1"/>
  <c r="K311" i="11" s="1"/>
  <c r="G309" i="11"/>
  <c r="K309" i="11" s="1"/>
  <c r="G31" i="11"/>
  <c r="K31" i="11" s="1"/>
  <c r="G32" i="11"/>
  <c r="K32" i="11" s="1"/>
  <c r="G33" i="11"/>
  <c r="K33" i="11" s="1"/>
  <c r="G36" i="11"/>
  <c r="K36" i="11" s="1"/>
  <c r="G37" i="11"/>
  <c r="K37" i="11" s="1"/>
  <c r="G38" i="11"/>
  <c r="K38" i="11" s="1"/>
  <c r="G39" i="11"/>
  <c r="K39" i="11" s="1"/>
  <c r="G42" i="11"/>
  <c r="K42" i="11" s="1"/>
  <c r="G43" i="11"/>
  <c r="K43" i="11" s="1"/>
  <c r="G44" i="11"/>
  <c r="K44" i="11" s="1"/>
  <c r="G45" i="11"/>
  <c r="K45" i="11" s="1"/>
  <c r="G48" i="11"/>
  <c r="K48" i="11" s="1"/>
  <c r="G49" i="11"/>
  <c r="K49" i="11" s="1"/>
  <c r="G50" i="11"/>
  <c r="K50" i="11" s="1"/>
  <c r="G51" i="11"/>
  <c r="K51" i="11" s="1"/>
  <c r="G54" i="11"/>
  <c r="K54" i="11" s="1"/>
  <c r="G55" i="11"/>
  <c r="K55" i="11" s="1"/>
  <c r="G56" i="11"/>
  <c r="K56" i="11" s="1"/>
  <c r="G57" i="11"/>
  <c r="K57" i="11" s="1"/>
  <c r="G60" i="11"/>
  <c r="K60" i="11" s="1"/>
  <c r="G61" i="11"/>
  <c r="K61" i="11" s="1"/>
  <c r="G62" i="11"/>
  <c r="K62" i="11" s="1"/>
  <c r="G63" i="11"/>
  <c r="K63" i="11" s="1"/>
  <c r="G66" i="11"/>
  <c r="K66" i="11"/>
  <c r="G67" i="11"/>
  <c r="K67" i="11" s="1"/>
  <c r="G68" i="11"/>
  <c r="K68" i="11" s="1"/>
  <c r="G69" i="11"/>
  <c r="K69" i="11" s="1"/>
  <c r="G72" i="11"/>
  <c r="K72" i="11" s="1"/>
  <c r="G73" i="11"/>
  <c r="K73" i="11" s="1"/>
  <c r="G74" i="11"/>
  <c r="K74" i="11" s="1"/>
  <c r="G75" i="11"/>
  <c r="K75" i="11" s="1"/>
  <c r="G78" i="11"/>
  <c r="K78" i="11" s="1"/>
  <c r="G79" i="11"/>
  <c r="K79" i="11" s="1"/>
  <c r="G80" i="11"/>
  <c r="K80" i="11" s="1"/>
  <c r="G81" i="11"/>
  <c r="K81" i="11" s="1"/>
  <c r="G84" i="11"/>
  <c r="K84" i="11" s="1"/>
  <c r="G85" i="11"/>
  <c r="K85" i="11" s="1"/>
  <c r="G86" i="11"/>
  <c r="K86" i="11" s="1"/>
  <c r="G87" i="11"/>
  <c r="K87" i="11" s="1"/>
  <c r="G90" i="11"/>
  <c r="K90" i="11"/>
  <c r="G91" i="11"/>
  <c r="K91" i="11" s="1"/>
  <c r="G92" i="11"/>
  <c r="K92" i="11" s="1"/>
  <c r="G93" i="11"/>
  <c r="K93" i="11" s="1"/>
  <c r="G96" i="11"/>
  <c r="K96" i="11" s="1"/>
  <c r="G97" i="11"/>
  <c r="K97" i="11" s="1"/>
  <c r="G98" i="11"/>
  <c r="K98" i="11" s="1"/>
  <c r="G99" i="11"/>
  <c r="K99" i="11" s="1"/>
  <c r="G102" i="11"/>
  <c r="K102" i="11" s="1"/>
  <c r="G103" i="11"/>
  <c r="K103" i="11" s="1"/>
  <c r="G104" i="11"/>
  <c r="K104" i="11" s="1"/>
  <c r="G105" i="11"/>
  <c r="K105" i="11" s="1"/>
  <c r="G108" i="11"/>
  <c r="K108" i="11" s="1"/>
  <c r="G109" i="11"/>
  <c r="K109" i="11" s="1"/>
  <c r="G110" i="11"/>
  <c r="K110" i="11" s="1"/>
  <c r="G111" i="11"/>
  <c r="K111" i="11" s="1"/>
  <c r="G114" i="11"/>
  <c r="K114" i="11"/>
  <c r="G115" i="11"/>
  <c r="K115" i="11" s="1"/>
  <c r="G116" i="11"/>
  <c r="K116" i="11" s="1"/>
  <c r="G117" i="11"/>
  <c r="K117" i="11" s="1"/>
  <c r="G120" i="11"/>
  <c r="K120" i="11" s="1"/>
  <c r="G121" i="11"/>
  <c r="K121" i="11" s="1"/>
  <c r="G122" i="11"/>
  <c r="K122" i="11" s="1"/>
  <c r="G123" i="11"/>
  <c r="K123" i="11" s="1"/>
  <c r="G126" i="11"/>
  <c r="K126" i="11" s="1"/>
  <c r="G127" i="11"/>
  <c r="K127" i="11" s="1"/>
  <c r="G128" i="11"/>
  <c r="K128" i="11" s="1"/>
  <c r="G129" i="11"/>
  <c r="K129" i="11" s="1"/>
  <c r="G132" i="11"/>
  <c r="K132" i="11" s="1"/>
  <c r="G133" i="11"/>
  <c r="K133" i="11" s="1"/>
  <c r="G134" i="11"/>
  <c r="K134" i="11" s="1"/>
  <c r="G135" i="11"/>
  <c r="K135" i="11" s="1"/>
  <c r="G138" i="11"/>
  <c r="K138" i="11" s="1"/>
  <c r="G139" i="11"/>
  <c r="K139" i="11" s="1"/>
  <c r="G140" i="11"/>
  <c r="K140" i="11" s="1"/>
  <c r="G141" i="11"/>
  <c r="K141" i="11" s="1"/>
  <c r="G144" i="11"/>
  <c r="K144" i="11" s="1"/>
  <c r="G145" i="11"/>
  <c r="K145" i="11" s="1"/>
  <c r="G146" i="11"/>
  <c r="K146" i="11" s="1"/>
  <c r="G147" i="11"/>
  <c r="K147" i="11" s="1"/>
  <c r="G150" i="11"/>
  <c r="K150" i="11"/>
  <c r="G151" i="11"/>
  <c r="K151" i="11" s="1"/>
  <c r="G152" i="11"/>
  <c r="K152" i="11" s="1"/>
  <c r="G153" i="11"/>
  <c r="K153" i="11" s="1"/>
  <c r="G156" i="11"/>
  <c r="K156" i="11" s="1"/>
  <c r="G157" i="11"/>
  <c r="K157" i="11" s="1"/>
  <c r="G158" i="11"/>
  <c r="K158" i="11" s="1"/>
  <c r="G159" i="11"/>
  <c r="K159" i="11" s="1"/>
  <c r="G160" i="11"/>
  <c r="K160" i="11" s="1"/>
  <c r="G163" i="11"/>
  <c r="K163" i="11" s="1"/>
  <c r="G164" i="11"/>
  <c r="K164" i="11" s="1"/>
  <c r="G165" i="11"/>
  <c r="K165" i="11" s="1"/>
  <c r="G166" i="11"/>
  <c r="K166" i="11" s="1"/>
  <c r="G169" i="11"/>
  <c r="K169" i="11" s="1"/>
  <c r="G170" i="11"/>
  <c r="K170" i="11" s="1"/>
  <c r="G171" i="11"/>
  <c r="K171" i="11" s="1"/>
  <c r="G172" i="11"/>
  <c r="K172" i="11" s="1"/>
  <c r="G173" i="11"/>
  <c r="K173" i="11" s="1"/>
  <c r="G176" i="11"/>
  <c r="K176" i="11" s="1"/>
  <c r="G177" i="11"/>
  <c r="K177" i="11" s="1"/>
  <c r="G178" i="11"/>
  <c r="K178" i="11" s="1"/>
  <c r="G179" i="11"/>
  <c r="K179" i="11" s="1"/>
  <c r="G182" i="11"/>
  <c r="K182" i="11" s="1"/>
  <c r="G183" i="11"/>
  <c r="K183" i="11" s="1"/>
  <c r="G184" i="11"/>
  <c r="K184" i="11" s="1"/>
  <c r="G185" i="11"/>
  <c r="K185" i="11" s="1"/>
  <c r="G186" i="11"/>
  <c r="K186" i="11" s="1"/>
  <c r="G189" i="11"/>
  <c r="K189" i="11" s="1"/>
  <c r="G190" i="11"/>
  <c r="K190" i="11"/>
  <c r="G191" i="11"/>
  <c r="K191" i="11" s="1"/>
  <c r="G192" i="11"/>
  <c r="K192" i="11" s="1"/>
  <c r="G195" i="11"/>
  <c r="K195" i="11" s="1"/>
  <c r="G196" i="11"/>
  <c r="K196" i="11" s="1"/>
  <c r="G197" i="11"/>
  <c r="K197" i="11" s="1"/>
  <c r="G198" i="11"/>
  <c r="K198" i="11" s="1"/>
  <c r="G201" i="11"/>
  <c r="K201" i="11" s="1"/>
  <c r="G202" i="11"/>
  <c r="K202" i="11" s="1"/>
  <c r="G203" i="11"/>
  <c r="K203" i="11" s="1"/>
  <c r="G204" i="11"/>
  <c r="K204" i="11" s="1"/>
  <c r="G205" i="11"/>
  <c r="K205" i="11" s="1"/>
  <c r="G208" i="11"/>
  <c r="K208" i="11" s="1"/>
  <c r="G209" i="11"/>
  <c r="K209" i="11" s="1"/>
  <c r="G210" i="11"/>
  <c r="K210" i="11" s="1"/>
  <c r="G211" i="11"/>
  <c r="K211" i="11" s="1"/>
  <c r="G214" i="11"/>
  <c r="K214" i="11" s="1"/>
  <c r="G215" i="11"/>
  <c r="K215" i="11" s="1"/>
  <c r="G216" i="11"/>
  <c r="K216" i="11" s="1"/>
  <c r="G217" i="11"/>
  <c r="K217" i="11" s="1"/>
  <c r="G220" i="11"/>
  <c r="K220" i="11" s="1"/>
  <c r="G221" i="11"/>
  <c r="K221" i="11" s="1"/>
  <c r="G222" i="11"/>
  <c r="K222" i="11" s="1"/>
  <c r="G223" i="11"/>
  <c r="K223" i="11" s="1"/>
  <c r="G226" i="11"/>
  <c r="K226" i="11" s="1"/>
  <c r="G227" i="11"/>
  <c r="K227" i="11" s="1"/>
  <c r="G228" i="11"/>
  <c r="K228" i="11" s="1"/>
  <c r="G229" i="11"/>
  <c r="K229" i="11" s="1"/>
  <c r="G232" i="11"/>
  <c r="K232" i="11" s="1"/>
  <c r="G233" i="11"/>
  <c r="K233" i="11" s="1"/>
  <c r="G234" i="11"/>
  <c r="K234" i="11" s="1"/>
  <c r="G235" i="11"/>
  <c r="K235" i="11" s="1"/>
  <c r="G238" i="11"/>
  <c r="K238" i="11" s="1"/>
  <c r="G239" i="11"/>
  <c r="K239" i="11" s="1"/>
  <c r="G240" i="11"/>
  <c r="K240" i="11" s="1"/>
  <c r="G241" i="11"/>
  <c r="K241" i="11" s="1"/>
  <c r="G242" i="11"/>
  <c r="K242" i="11" s="1"/>
  <c r="G245" i="11"/>
  <c r="K245" i="11" s="1"/>
  <c r="G246" i="11"/>
  <c r="K246" i="11" s="1"/>
  <c r="G247" i="11"/>
  <c r="K247" i="11" s="1"/>
  <c r="G248" i="11"/>
  <c r="K248" i="11" s="1"/>
  <c r="G251" i="11"/>
  <c r="K251" i="11" s="1"/>
  <c r="G252" i="11"/>
  <c r="K252" i="11" s="1"/>
  <c r="G253" i="11"/>
  <c r="K253" i="11" s="1"/>
  <c r="G254" i="11"/>
  <c r="K254" i="11" s="1"/>
  <c r="G257" i="11"/>
  <c r="K257" i="11" s="1"/>
  <c r="G258" i="11"/>
  <c r="K258" i="11" s="1"/>
  <c r="G259" i="11"/>
  <c r="K259" i="11" s="1"/>
  <c r="G260" i="11"/>
  <c r="K260" i="11" s="1"/>
  <c r="G263" i="11"/>
  <c r="K263" i="11" s="1"/>
  <c r="G264" i="11"/>
  <c r="K264" i="11" s="1"/>
  <c r="G265" i="11"/>
  <c r="K265" i="11" s="1"/>
  <c r="G266" i="11"/>
  <c r="K266" i="11" s="1"/>
  <c r="G267" i="11"/>
  <c r="K267" i="11" s="1"/>
  <c r="G270" i="11"/>
  <c r="K270" i="11" s="1"/>
  <c r="G271" i="11"/>
  <c r="K271" i="11" s="1"/>
  <c r="G272" i="11"/>
  <c r="K272" i="11" s="1"/>
  <c r="G273" i="11"/>
  <c r="K273" i="11" s="1"/>
  <c r="G276" i="11"/>
  <c r="K276" i="11" s="1"/>
  <c r="G277" i="11"/>
  <c r="K277" i="11" s="1"/>
  <c r="G278" i="11"/>
  <c r="K278" i="11" s="1"/>
  <c r="G279" i="11"/>
  <c r="K279" i="11" s="1"/>
  <c r="G280" i="11"/>
  <c r="K280" i="11" s="1"/>
  <c r="G283" i="11"/>
  <c r="K283" i="11" s="1"/>
  <c r="G284" i="11"/>
  <c r="K284" i="11" s="1"/>
  <c r="G285" i="11"/>
  <c r="K285" i="11" s="1"/>
  <c r="G286" i="11"/>
  <c r="K286" i="11" s="1"/>
  <c r="G289" i="11"/>
  <c r="K289" i="11" s="1"/>
  <c r="G290" i="11"/>
  <c r="K290" i="11" s="1"/>
  <c r="G291" i="11"/>
  <c r="K291" i="11" s="1"/>
  <c r="G292" i="11"/>
  <c r="K292" i="11" s="1"/>
  <c r="G295" i="11"/>
  <c r="K295" i="11" s="1"/>
  <c r="G296" i="11"/>
  <c r="K296" i="11" s="1"/>
  <c r="G297" i="11"/>
  <c r="K297" i="11" s="1"/>
  <c r="G298" i="11"/>
  <c r="K298" i="11" s="1"/>
  <c r="G299" i="11"/>
  <c r="K299" i="11" s="1"/>
  <c r="G302" i="11"/>
  <c r="K302" i="11" s="1"/>
  <c r="G303" i="11"/>
  <c r="K303" i="11" s="1"/>
  <c r="G304" i="11"/>
  <c r="K304" i="11" s="1"/>
  <c r="G305" i="11"/>
  <c r="K305" i="11" s="1"/>
  <c r="G306" i="11"/>
  <c r="K306" i="11" s="1"/>
  <c r="G310" i="11"/>
  <c r="K310" i="11" s="1"/>
  <c r="G312" i="11"/>
  <c r="K312" i="11" s="1"/>
  <c r="G315" i="11"/>
  <c r="K315" i="11" s="1"/>
  <c r="G316" i="11"/>
  <c r="K316" i="11" s="1"/>
  <c r="G317" i="11"/>
  <c r="K317" i="11" s="1"/>
  <c r="G318" i="11"/>
  <c r="K318" i="11" s="1"/>
  <c r="G321" i="11"/>
  <c r="K321" i="11" s="1"/>
  <c r="G322" i="11"/>
  <c r="K322" i="11" s="1"/>
  <c r="G323" i="11"/>
  <c r="K323" i="11" s="1"/>
  <c r="G324" i="11"/>
  <c r="K324" i="11" s="1"/>
  <c r="G327" i="11"/>
  <c r="K327" i="11" s="1"/>
  <c r="G328" i="11"/>
  <c r="K328" i="11" s="1"/>
  <c r="G329" i="11"/>
  <c r="K329" i="11" s="1"/>
  <c r="G330" i="11"/>
  <c r="K330" i="11" s="1"/>
  <c r="G333" i="11"/>
  <c r="K333" i="11" s="1"/>
  <c r="G334" i="11"/>
  <c r="K334" i="11" s="1"/>
  <c r="G335" i="11"/>
  <c r="K335" i="11" s="1"/>
  <c r="G336" i="11"/>
  <c r="K336" i="11" s="1"/>
  <c r="G339" i="11"/>
  <c r="K339" i="11" s="1"/>
  <c r="G340" i="11"/>
  <c r="K340" i="11" s="1"/>
  <c r="G341" i="11"/>
  <c r="K341" i="11" s="1"/>
  <c r="G342" i="11"/>
  <c r="K342" i="11" s="1"/>
  <c r="G343" i="11"/>
  <c r="K343" i="11" s="1"/>
  <c r="G346" i="11"/>
  <c r="K346" i="11" s="1"/>
  <c r="G347" i="11"/>
  <c r="K347" i="11" s="1"/>
  <c r="G348" i="11"/>
  <c r="K348" i="11" s="1"/>
  <c r="G349" i="11"/>
  <c r="K349" i="11" s="1"/>
  <c r="G352" i="11"/>
  <c r="K352" i="11" s="1"/>
  <c r="G353" i="11"/>
  <c r="K353" i="11" s="1"/>
  <c r="G354" i="11"/>
  <c r="K354" i="11" s="1"/>
  <c r="G355" i="11"/>
  <c r="K355" i="11" s="1"/>
  <c r="G358" i="11"/>
  <c r="K358" i="11" s="1"/>
  <c r="G359" i="11"/>
  <c r="K359" i="11" s="1"/>
  <c r="G360" i="11"/>
  <c r="K360" i="11" s="1"/>
  <c r="G361" i="11"/>
  <c r="K361" i="11" s="1"/>
  <c r="G362" i="11"/>
  <c r="K362" i="11" s="1"/>
  <c r="G365" i="11"/>
  <c r="K365" i="11" s="1"/>
  <c r="G366" i="11"/>
  <c r="K366" i="11" s="1"/>
  <c r="G367" i="11"/>
  <c r="K367" i="11" s="1"/>
  <c r="G368" i="11"/>
  <c r="K368" i="11"/>
  <c r="G369" i="11"/>
  <c r="K369" i="11" s="1"/>
  <c r="G372" i="11"/>
  <c r="K372" i="11" s="1"/>
  <c r="G373" i="11"/>
  <c r="K373" i="11" s="1"/>
  <c r="G374" i="11"/>
  <c r="K374" i="11" s="1"/>
  <c r="G375" i="11"/>
  <c r="K375" i="11" s="1"/>
  <c r="G376" i="11"/>
  <c r="K376" i="11" s="1"/>
  <c r="G379" i="11"/>
  <c r="K379" i="11" s="1"/>
  <c r="G380" i="11"/>
  <c r="K380" i="11" s="1"/>
  <c r="G381" i="11"/>
  <c r="K381" i="11" s="1"/>
  <c r="G382" i="11"/>
  <c r="K382" i="11" s="1"/>
  <c r="G383" i="11"/>
  <c r="K383" i="11" s="1"/>
  <c r="G384" i="11"/>
  <c r="K384" i="11"/>
  <c r="G387" i="11"/>
  <c r="K387" i="11" s="1"/>
  <c r="G388" i="11"/>
  <c r="K388" i="11" s="1"/>
  <c r="G389" i="11"/>
  <c r="K389" i="11" s="1"/>
  <c r="G390" i="11"/>
  <c r="K390" i="11" s="1"/>
  <c r="G393" i="11"/>
  <c r="K393" i="11" s="1"/>
  <c r="G394" i="11"/>
  <c r="K394" i="11" s="1"/>
  <c r="G395" i="11"/>
  <c r="K395" i="11" s="1"/>
  <c r="G396" i="11"/>
  <c r="K396" i="11" s="1"/>
  <c r="G399" i="11"/>
  <c r="K399" i="11" s="1"/>
  <c r="G400" i="11"/>
  <c r="K400" i="11" s="1"/>
  <c r="G401" i="11"/>
  <c r="K401" i="11" s="1"/>
  <c r="G402" i="11"/>
  <c r="K402" i="11" s="1"/>
  <c r="G403" i="11"/>
  <c r="K403" i="11" s="1"/>
  <c r="G406" i="11"/>
  <c r="K406" i="11" s="1"/>
  <c r="G407" i="11"/>
  <c r="K407" i="11" s="1"/>
  <c r="G408" i="11"/>
  <c r="K408" i="11"/>
  <c r="G409" i="11"/>
  <c r="K409" i="11" s="1"/>
  <c r="G410" i="11"/>
  <c r="K410" i="11" s="1"/>
  <c r="G411" i="11"/>
  <c r="K411" i="11" s="1"/>
  <c r="G412" i="11"/>
  <c r="K412" i="11" s="1"/>
  <c r="G413" i="11"/>
  <c r="K413" i="11" s="1"/>
  <c r="G414" i="11"/>
  <c r="K414" i="11" s="1"/>
  <c r="G415" i="11"/>
  <c r="K415" i="11" s="1"/>
  <c r="G416" i="11"/>
  <c r="K416" i="11" s="1"/>
  <c r="G417" i="11"/>
  <c r="K417" i="11" s="1"/>
  <c r="G418" i="11"/>
  <c r="K418" i="11" s="1"/>
  <c r="G419" i="11"/>
  <c r="K419" i="11" s="1"/>
  <c r="G420" i="11"/>
  <c r="K420" i="11" s="1"/>
  <c r="G421" i="11"/>
  <c r="K421" i="11" s="1"/>
  <c r="G422" i="11"/>
  <c r="K422" i="11" s="1"/>
  <c r="G423" i="11"/>
  <c r="K423" i="11" s="1"/>
  <c r="G424" i="11"/>
  <c r="K424" i="11"/>
  <c r="G425" i="11"/>
  <c r="K425" i="11" s="1"/>
  <c r="G426" i="11"/>
  <c r="K426" i="11" s="1"/>
  <c r="G427" i="11"/>
  <c r="K427" i="11" s="1"/>
  <c r="G428" i="11"/>
  <c r="K428" i="11" s="1"/>
  <c r="G429" i="11"/>
  <c r="K429" i="11" s="1"/>
  <c r="G430" i="11"/>
  <c r="K430" i="11" s="1"/>
  <c r="G431" i="11"/>
  <c r="K431" i="11" s="1"/>
  <c r="G432" i="11"/>
  <c r="K432" i="11" s="1"/>
  <c r="G433" i="11"/>
  <c r="K433" i="11" s="1"/>
  <c r="G434" i="11"/>
  <c r="K434" i="11" s="1"/>
  <c r="G435" i="11"/>
  <c r="K435" i="11" s="1"/>
  <c r="G436" i="11"/>
  <c r="K436" i="11" s="1"/>
  <c r="G437" i="11"/>
  <c r="K437" i="11" s="1"/>
  <c r="G438" i="11"/>
  <c r="K438" i="11" s="1"/>
  <c r="G439" i="11"/>
  <c r="K439" i="11" s="1"/>
  <c r="G440" i="11"/>
  <c r="K440" i="11"/>
  <c r="G441" i="11"/>
  <c r="K441" i="11" s="1"/>
  <c r="G442" i="11"/>
  <c r="K442" i="11" s="1"/>
  <c r="G443" i="11"/>
  <c r="K443" i="11" s="1"/>
  <c r="G444" i="11"/>
  <c r="K444" i="11" s="1"/>
  <c r="G445" i="11"/>
  <c r="K445" i="11" s="1"/>
  <c r="G446" i="11"/>
  <c r="K446" i="11" s="1"/>
  <c r="G447" i="11"/>
  <c r="K447" i="11" s="1"/>
  <c r="G448" i="11"/>
  <c r="K448" i="11" s="1"/>
  <c r="G449" i="11"/>
  <c r="K449" i="11" s="1"/>
  <c r="G450" i="11"/>
  <c r="K450" i="11" s="1"/>
  <c r="G451" i="11"/>
  <c r="K451" i="11" s="1"/>
  <c r="G452" i="11"/>
  <c r="K452" i="11" s="1"/>
  <c r="G453" i="11"/>
  <c r="K453" i="11" s="1"/>
  <c r="K18" i="11" l="1"/>
  <c r="K19" i="11"/>
  <c r="K20" i="11"/>
  <c r="K21" i="11"/>
  <c r="K22" i="11"/>
  <c r="K23" i="11"/>
  <c r="K25" i="11"/>
  <c r="G20" i="11"/>
  <c r="G21" i="11"/>
  <c r="G22" i="11"/>
  <c r="G23" i="11"/>
  <c r="G24" i="11"/>
  <c r="G25" i="11"/>
  <c r="A27" i="11" l="1"/>
  <c r="G30" i="11" l="1"/>
  <c r="K30" i="11" s="1"/>
  <c r="L27" i="11" s="1"/>
  <c r="G19" i="11" l="1"/>
  <c r="G18" i="11"/>
  <c r="A18" i="11"/>
  <c r="K455" i="11" l="1"/>
  <c r="A19" i="11"/>
  <c r="L16" i="11"/>
  <c r="L455" i="11" s="1"/>
  <c r="L456" i="11" l="1"/>
  <c r="L457" i="11"/>
  <c r="K456" i="11"/>
  <c r="K457" i="11"/>
  <c r="K10" i="11"/>
  <c r="K458" i="11" l="1"/>
  <c r="L458" i="11"/>
  <c r="K11" i="11" l="1"/>
  <c r="K12" i="11" s="1"/>
  <c r="A29" i="11" l="1"/>
  <c r="A30" i="11" s="1"/>
  <c r="A31" i="11" l="1"/>
  <c r="A33" i="11" l="1"/>
  <c r="A34" i="11" s="1"/>
  <c r="A36" i="11" s="1"/>
  <c r="A37" i="11" s="1"/>
  <c r="A38" i="11" s="1"/>
  <c r="A39" i="11" l="1"/>
  <c r="A40" i="11" l="1"/>
  <c r="A41" i="11" s="1"/>
  <c r="A42" i="11" l="1"/>
  <c r="A43" i="11" l="1"/>
  <c r="A44" i="11" s="1"/>
  <c r="A45" i="11" s="1"/>
  <c r="A46" i="11" l="1"/>
  <c r="A47" i="11" s="1"/>
  <c r="A48" i="11" l="1"/>
  <c r="A49" i="11" s="1"/>
  <c r="A50" i="11" l="1"/>
  <c r="A51" i="11" s="1"/>
  <c r="A52" i="11" s="1"/>
  <c r="A53" i="11" l="1"/>
  <c r="A54" i="11" s="1"/>
  <c r="A55" i="11" l="1"/>
  <c r="A56" i="11" s="1"/>
  <c r="A57" i="11" s="1"/>
  <c r="A58" i="11" s="1"/>
  <c r="A59" i="11" l="1"/>
  <c r="A60" i="11" s="1"/>
  <c r="A61" i="11" s="1"/>
  <c r="A62" i="11" s="1"/>
  <c r="A63" i="11" s="1"/>
  <c r="A64" i="11" s="1"/>
  <c r="A65" i="11" s="1"/>
  <c r="A66" i="11" s="1"/>
  <c r="A67" i="11" l="1"/>
  <c r="A68" i="11" s="1"/>
  <c r="A69" i="11" l="1"/>
  <c r="A70" i="11" l="1"/>
  <c r="A71" i="11" l="1"/>
  <c r="A72" i="11" s="1"/>
  <c r="A73" i="11" s="1"/>
  <c r="A74" i="11" l="1"/>
  <c r="A75" i="11" s="1"/>
  <c r="A76" i="11" l="1"/>
</calcChain>
</file>

<file path=xl/sharedStrings.xml><?xml version="1.0" encoding="utf-8"?>
<sst xmlns="http://schemas.openxmlformats.org/spreadsheetml/2006/main" count="717" uniqueCount="165">
  <si>
    <t>UNIT</t>
  </si>
  <si>
    <t>DESCRIPTION</t>
  </si>
  <si>
    <t>TRADE COST</t>
  </si>
  <si>
    <t>ITEM #</t>
  </si>
  <si>
    <t>QTY.</t>
  </si>
  <si>
    <t>SUB TOTAL</t>
  </si>
  <si>
    <t>TOTAL BASE BID</t>
  </si>
  <si>
    <t>ITEM COST</t>
  </si>
  <si>
    <t>OVERHEAD AND PROFIT</t>
  </si>
  <si>
    <t>sf</t>
  </si>
  <si>
    <t>ls</t>
  </si>
  <si>
    <t>INSURANCE</t>
  </si>
  <si>
    <t xml:space="preserve"> </t>
  </si>
  <si>
    <t>GENERAL</t>
  </si>
  <si>
    <t>Permit</t>
  </si>
  <si>
    <t>Supervision</t>
  </si>
  <si>
    <t>Estimate of Materials and Cost of Construction</t>
  </si>
  <si>
    <t>Summary</t>
  </si>
  <si>
    <t>Amount</t>
  </si>
  <si>
    <t>Subtotal</t>
  </si>
  <si>
    <t>Profit/Overhead</t>
  </si>
  <si>
    <t>Total</t>
  </si>
  <si>
    <t>Project:</t>
  </si>
  <si>
    <t>REF. SHEET</t>
  </si>
  <si>
    <t>CSI SECT</t>
  </si>
  <si>
    <t>QTY WITH
WASTAGE</t>
  </si>
  <si>
    <t>WASTAGE</t>
  </si>
  <si>
    <t>DIV-0</t>
  </si>
  <si>
    <t>Final Cleanup</t>
  </si>
  <si>
    <t>Mobilization Cost</t>
  </si>
  <si>
    <t>Project Overheads</t>
  </si>
  <si>
    <t>Bonds</t>
  </si>
  <si>
    <t>Fees (Architect &amp; Engineer)</t>
  </si>
  <si>
    <t>Temporary Control &amp; Facilities</t>
  </si>
  <si>
    <t>-</t>
  </si>
  <si>
    <t>`</t>
  </si>
  <si>
    <t>UNIT LABOR COST</t>
  </si>
  <si>
    <t>UNIT MATERIAL COST</t>
  </si>
  <si>
    <r>
      <t xml:space="preserve">Particular Notes: </t>
    </r>
    <r>
      <rPr>
        <sz val="12"/>
        <color theme="4"/>
        <rFont val="Calibri"/>
        <family val="2"/>
        <scheme val="minor"/>
      </rPr>
      <t xml:space="preserve">Removal of Fixtures also includes debries removal and to clean the site. </t>
    </r>
  </si>
  <si>
    <t>DIV-09</t>
  </si>
  <si>
    <t>FINISHES</t>
  </si>
  <si>
    <t>Unit A-1 (32 EA)</t>
  </si>
  <si>
    <t>Paint walls</t>
  </si>
  <si>
    <t>Paint kitchen walls</t>
  </si>
  <si>
    <t>Paint Bathroom walls</t>
  </si>
  <si>
    <t>Paint ceilings</t>
  </si>
  <si>
    <t>Unit A-2 (5 EA)</t>
  </si>
  <si>
    <t>Paint Kitchen walls</t>
  </si>
  <si>
    <t>Unit A-3 (3 EA)</t>
  </si>
  <si>
    <t>Unit A-4 (3 EA)</t>
  </si>
  <si>
    <t>Unit A-5 (2 EA)</t>
  </si>
  <si>
    <t>Unit A-6 (5 EA)</t>
  </si>
  <si>
    <t>Unit A-7 (6 EA)</t>
  </si>
  <si>
    <t>Unit A-8 (3 EA)</t>
  </si>
  <si>
    <t>Unit A-9 (4 EA)</t>
  </si>
  <si>
    <t>Unit A-10 (2 EA)</t>
  </si>
  <si>
    <t>Paint Kitchens walls</t>
  </si>
  <si>
    <t>Unit A-11 (2 EA)</t>
  </si>
  <si>
    <t>Unit A-12 (2 EA)</t>
  </si>
  <si>
    <t>Unit A-13 (3 EA)</t>
  </si>
  <si>
    <t>Unit A-14 (4 EA)</t>
  </si>
  <si>
    <t>Unit A-15 (1 EA)</t>
  </si>
  <si>
    <t>Unit A-16 (4 EA)</t>
  </si>
  <si>
    <t>Unit A-17 (4 EA)</t>
  </si>
  <si>
    <t>Unit A-18 (2 EA)</t>
  </si>
  <si>
    <t>Unit A-19 (3 EA)</t>
  </si>
  <si>
    <t>Unit A-20 (3 EA)</t>
  </si>
  <si>
    <t>Paint Bathrom walls</t>
  </si>
  <si>
    <t>Unit A-21 (1 EA)</t>
  </si>
  <si>
    <t>Unit A-22 (2 EA)</t>
  </si>
  <si>
    <t>Paint CMU walls</t>
  </si>
  <si>
    <t>Unit A-23 (2 EA)</t>
  </si>
  <si>
    <t>Unit B-1 (2 EA)</t>
  </si>
  <si>
    <t>PAint Bathroom walls</t>
  </si>
  <si>
    <t>Paint shear wall</t>
  </si>
  <si>
    <t>Unit B-2 (4 EA)</t>
  </si>
  <si>
    <t>Paint wall</t>
  </si>
  <si>
    <t>Unit B-3 (3 EA)</t>
  </si>
  <si>
    <t>Paint shear walls</t>
  </si>
  <si>
    <t>Unit B-4 (4 EA)</t>
  </si>
  <si>
    <t>Unit B-5 (4 EA)</t>
  </si>
  <si>
    <t>Unit B-6 (6 EA)</t>
  </si>
  <si>
    <t>Unit B-7 (6 EA)</t>
  </si>
  <si>
    <t>Paint Bathrrom walls</t>
  </si>
  <si>
    <t>Unit B-8 (3 EA)</t>
  </si>
  <si>
    <t>Unit B-9 (8 EA)</t>
  </si>
  <si>
    <t>Unit B-10 (4 EA)</t>
  </si>
  <si>
    <t>Unit B-11 (3 EA)</t>
  </si>
  <si>
    <t>Unit B-12 (2 EA)</t>
  </si>
  <si>
    <t>Paint CMU wall</t>
  </si>
  <si>
    <t>Unit B-13 (4 EA)</t>
  </si>
  <si>
    <t>Unit B-14 (4 EA)</t>
  </si>
  <si>
    <t>Unit B-15 (4 EA)</t>
  </si>
  <si>
    <t>Unit B-16 (2 EA)</t>
  </si>
  <si>
    <t>Unit B-17 (2 EA)</t>
  </si>
  <si>
    <t>Unit B-18 (2 EA)</t>
  </si>
  <si>
    <t>Paint CMU and shear walls</t>
  </si>
  <si>
    <t>Unit B-19 (1 EA)</t>
  </si>
  <si>
    <t>PAint ceilings</t>
  </si>
  <si>
    <t>Unit B-20 (4 EA)</t>
  </si>
  <si>
    <t>Unit C-1 (4 EA)</t>
  </si>
  <si>
    <t>Studio-1 (7 EA)</t>
  </si>
  <si>
    <t>Studio-2 (4 EA)</t>
  </si>
  <si>
    <t>Studio-3 (4 EA)</t>
  </si>
  <si>
    <t>Studio-4 (2 EA)</t>
  </si>
  <si>
    <t>Studio-5 (4 EA)</t>
  </si>
  <si>
    <t>Studio-6 (4 EA)</t>
  </si>
  <si>
    <t>Studio-7 (3 EA)</t>
  </si>
  <si>
    <t>Studio-8 (4 EA)</t>
  </si>
  <si>
    <t>Studio-9 (1 EA)</t>
  </si>
  <si>
    <t>Studio-10 (4 EA)</t>
  </si>
  <si>
    <t>Studio-11 (2 EA)</t>
  </si>
  <si>
    <t>Studio-12 (2 EA)</t>
  </si>
  <si>
    <t>Stair # 1</t>
  </si>
  <si>
    <t>Paint retaining walls in Basement</t>
  </si>
  <si>
    <t>Paint shear walls from basement to upper roof</t>
  </si>
  <si>
    <t>Paint CMU wall from GF to upper roof</t>
  </si>
  <si>
    <t>Paint (5'W) reinf. conc. waist and landing slabs from Basement to Upper roof = 7 EA</t>
  </si>
  <si>
    <t>Paint reinf. concrete ceiling</t>
  </si>
  <si>
    <t>Stair # 2</t>
  </si>
  <si>
    <t>Paint shear walls from Basement to upper roof</t>
  </si>
  <si>
    <t>Paint retaining walls in basement</t>
  </si>
  <si>
    <t>Paint reinf. conc. waist slab and landing (5'W) = 7 EA</t>
  </si>
  <si>
    <t>Stair # 3</t>
  </si>
  <si>
    <t>Paint shear walls from GF to second floor</t>
  </si>
  <si>
    <t>Paint CMU wall from GF to 2nd floor</t>
  </si>
  <si>
    <t>Paint reinf. concretre waist slab and landing (5'6" wide) = 1 EA</t>
  </si>
  <si>
    <t>Stair # 4</t>
  </si>
  <si>
    <t>Paint shear walls from Basement to fifth floor</t>
  </si>
  <si>
    <t>Paint reinf. concrete wall in Basement</t>
  </si>
  <si>
    <t>Paint CMU wall froom GF to fifth floor</t>
  </si>
  <si>
    <t>Paint reinf. concrete waist slab and landing (5' wide) = 6 EA</t>
  </si>
  <si>
    <t>West elevation</t>
  </si>
  <si>
    <t>Paint exterior wall</t>
  </si>
  <si>
    <t>Paint returns - Exterior walls from GF to upper roof</t>
  </si>
  <si>
    <t>East Elevation</t>
  </si>
  <si>
    <t>Paint exterior walls</t>
  </si>
  <si>
    <t>North Elevation</t>
  </si>
  <si>
    <t>Paint returns - Exterior walls from GF to parapet wall</t>
  </si>
  <si>
    <t>South Elevation</t>
  </si>
  <si>
    <t>Balcony</t>
  </si>
  <si>
    <t>Balcony ceiling underneath (avg. size = 10'x4')</t>
  </si>
  <si>
    <t>Basement</t>
  </si>
  <si>
    <t>Paint basement ceilings</t>
  </si>
  <si>
    <t>Paint reinf. Concrete walls</t>
  </si>
  <si>
    <t>Paint columns (95 EA)</t>
  </si>
  <si>
    <t>Ground Floor</t>
  </si>
  <si>
    <t>Paint Ground floor ceilings incl. retail spaces
Note: Ceiling quantity is without unit and studios</t>
  </si>
  <si>
    <t>Paint GWB walls</t>
  </si>
  <si>
    <t>Paint columns (65 EA)</t>
  </si>
  <si>
    <t>Second Floor</t>
  </si>
  <si>
    <t>Paint private terrace ceilings underneath</t>
  </si>
  <si>
    <t>Paint concrete walls</t>
  </si>
  <si>
    <t>Paint restroom walls
Note: 6'H tiles on walls are considered in restrooms</t>
  </si>
  <si>
    <t>Third floor</t>
  </si>
  <si>
    <t>Paint celings</t>
  </si>
  <si>
    <t>Fourth floor</t>
  </si>
  <si>
    <t>Fifth floor</t>
  </si>
  <si>
    <t>Paint ceiling</t>
  </si>
  <si>
    <t>590 Walden Ct, Dunedin FL 34698</t>
  </si>
  <si>
    <t>(727) 260-9311</t>
  </si>
  <si>
    <t>info@takeoffandestimating.com</t>
  </si>
  <si>
    <t xml:space="preserve"> www.takeoffandestimating.com</t>
  </si>
  <si>
    <t>Painting of Mutli-story Mixed Used Building</t>
  </si>
  <si>
    <r>
      <t xml:space="preserve">General Notes: </t>
    </r>
    <r>
      <rPr>
        <sz val="12"/>
        <color theme="4"/>
        <rFont val="Calibri"/>
        <family val="2"/>
        <scheme val="minor"/>
      </rPr>
      <t>The prices used while preparing the estimate were taken from local vendors and online sources like RSMeans, i.e. the standard pricing. It is recommended that the client review/adjust prices and wastage values, based on his experience and local environment.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</si>
</sst>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?_);_(@_)"/>
    <numFmt numFmtId="168" formatCode="_-&quot;$&quot;* #,##0_-;\-&quot;$&quot;* #,##0_-;_-&quot;$&quot;* &quot;-&quot;??_-;_-@_-"/>
    <numFmt numFmtId="169" formatCode="0.0%"/>
  </numFmts>
  <fonts count="4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u/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b/>
      <sz val="14"/>
      <color rgb="FF080808"/>
      <name val="Poppins"/>
    </font>
    <font>
      <b/>
      <sz val="16"/>
      <color theme="1"/>
      <name val="Calibri"/>
      <family val="2"/>
    </font>
    <font>
      <b/>
      <u/>
      <sz val="14"/>
      <color rgb="FF0070C0"/>
      <name val="Calibri"/>
      <family val="2"/>
      <scheme val="minor"/>
    </font>
    <font>
      <u/>
      <sz val="14"/>
      <color rgb="FF0070C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/>
    <xf numFmtId="0" fontId="24" fillId="0" borderId="0" xfId="0" applyFont="1" applyAlignment="1">
      <alignment horizontal="center" vertical="top"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2" fontId="24" fillId="0" borderId="0" xfId="0" applyNumberFormat="1" applyFont="1" applyAlignment="1">
      <alignment horizontal="center" vertical="top" wrapText="1"/>
    </xf>
    <xf numFmtId="2" fontId="24" fillId="0" borderId="0" xfId="0" applyNumberFormat="1" applyFont="1" applyAlignment="1">
      <alignment vertical="top" wrapText="1"/>
    </xf>
    <xf numFmtId="164" fontId="24" fillId="0" borderId="0" xfId="0" applyNumberFormat="1" applyFont="1" applyAlignment="1">
      <alignment vertical="top"/>
    </xf>
    <xf numFmtId="0" fontId="24" fillId="0" borderId="10" xfId="0" applyFont="1" applyBorder="1" applyAlignment="1">
      <alignment horizontal="center" vertical="top"/>
    </xf>
    <xf numFmtId="2" fontId="24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2" fontId="25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/>
    </xf>
    <xf numFmtId="0" fontId="24" fillId="0" borderId="0" xfId="0" applyNumberFormat="1" applyFont="1" applyBorder="1" applyAlignment="1">
      <alignment vertical="top"/>
    </xf>
    <xf numFmtId="0" fontId="24" fillId="0" borderId="10" xfId="0" applyFont="1" applyFill="1" applyBorder="1" applyAlignment="1">
      <alignment horizontal="center" vertical="top"/>
    </xf>
    <xf numFmtId="164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8" fillId="0" borderId="17" xfId="41" applyFont="1" applyFill="1" applyBorder="1" applyAlignment="1">
      <alignment horizontal="left" vertical="top"/>
    </xf>
    <xf numFmtId="0" fontId="28" fillId="0" borderId="9" xfId="41" applyFont="1" applyFill="1" applyBorder="1" applyAlignment="1">
      <alignment vertical="top"/>
    </xf>
    <xf numFmtId="164" fontId="28" fillId="0" borderId="9" xfId="41" applyNumberFormat="1" applyFont="1" applyFill="1" applyBorder="1" applyAlignment="1" applyProtection="1">
      <alignment horizontal="center" vertical="top"/>
    </xf>
    <xf numFmtId="0" fontId="28" fillId="0" borderId="9" xfId="41" applyFont="1" applyFill="1" applyBorder="1" applyAlignment="1">
      <alignment horizontal="center" vertical="top"/>
    </xf>
    <xf numFmtId="42" fontId="28" fillId="0" borderId="18" xfId="41" applyNumberFormat="1" applyFont="1" applyFill="1" applyBorder="1" applyAlignment="1">
      <alignment vertical="top"/>
    </xf>
    <xf numFmtId="9" fontId="28" fillId="0" borderId="9" xfId="41" applyNumberFormat="1" applyFont="1" applyFill="1" applyBorder="1" applyAlignment="1">
      <alignment horizontal="center" vertical="top"/>
    </xf>
    <xf numFmtId="165" fontId="28" fillId="0" borderId="9" xfId="41" applyNumberFormat="1" applyFont="1" applyFill="1" applyBorder="1" applyAlignment="1">
      <alignment horizontal="left" vertical="top"/>
    </xf>
    <xf numFmtId="165" fontId="28" fillId="0" borderId="18" xfId="41" applyNumberFormat="1" applyFont="1" applyFill="1" applyBorder="1" applyAlignment="1">
      <alignment vertical="top"/>
    </xf>
    <xf numFmtId="0" fontId="28" fillId="0" borderId="19" xfId="41" applyFont="1" applyFill="1" applyBorder="1" applyAlignment="1">
      <alignment horizontal="left" vertical="top"/>
    </xf>
    <xf numFmtId="0" fontId="28" fillId="0" borderId="20" xfId="41" applyFont="1" applyFill="1" applyBorder="1" applyAlignment="1">
      <alignment vertical="top"/>
    </xf>
    <xf numFmtId="164" fontId="28" fillId="0" borderId="20" xfId="41" applyNumberFormat="1" applyFont="1" applyFill="1" applyBorder="1" applyAlignment="1" applyProtection="1">
      <alignment horizontal="center" vertical="top"/>
    </xf>
    <xf numFmtId="0" fontId="28" fillId="0" borderId="20" xfId="41" applyFont="1" applyFill="1" applyBorder="1" applyAlignment="1">
      <alignment horizontal="center" vertical="top"/>
    </xf>
    <xf numFmtId="166" fontId="28" fillId="0" borderId="20" xfId="41" applyNumberFormat="1" applyFont="1" applyFill="1" applyBorder="1" applyAlignment="1">
      <alignment horizontal="left" vertical="top"/>
    </xf>
    <xf numFmtId="42" fontId="28" fillId="0" borderId="21" xfId="41" applyNumberFormat="1" applyFont="1" applyFill="1" applyBorder="1" applyAlignment="1">
      <alignment vertical="top"/>
    </xf>
    <xf numFmtId="41" fontId="24" fillId="0" borderId="0" xfId="45" applyNumberFormat="1" applyFont="1" applyFill="1" applyAlignment="1">
      <alignment vertical="center"/>
    </xf>
    <xf numFmtId="0" fontId="24" fillId="0" borderId="0" xfId="45" applyFont="1" applyFill="1" applyAlignment="1">
      <alignment vertical="center"/>
    </xf>
    <xf numFmtId="1" fontId="24" fillId="24" borderId="15" xfId="38" applyNumberFormat="1" applyFont="1" applyFill="1" applyBorder="1" applyAlignment="1">
      <alignment horizontal="center" vertical="top"/>
    </xf>
    <xf numFmtId="0" fontId="24" fillId="24" borderId="7" xfId="38" applyFont="1" applyFill="1" applyBorder="1" applyAlignment="1">
      <alignment horizontal="justify" vertical="top" wrapText="1"/>
    </xf>
    <xf numFmtId="41" fontId="24" fillId="24" borderId="7" xfId="38" applyNumberFormat="1" applyFont="1" applyFill="1" applyBorder="1" applyAlignment="1">
      <alignment horizontal="right" vertical="top"/>
    </xf>
    <xf numFmtId="9" fontId="24" fillId="24" borderId="7" xfId="38" applyNumberFormat="1" applyFont="1" applyFill="1" applyBorder="1" applyAlignment="1">
      <alignment horizontal="right" vertical="top"/>
    </xf>
    <xf numFmtId="0" fontId="24" fillId="24" borderId="7" xfId="38" applyFont="1" applyFill="1" applyBorder="1" applyAlignment="1">
      <alignment horizontal="center" vertical="top"/>
    </xf>
    <xf numFmtId="167" fontId="24" fillId="24" borderId="7" xfId="38" applyNumberFormat="1" applyFont="1" applyFill="1" applyBorder="1" applyAlignment="1">
      <alignment vertical="top"/>
    </xf>
    <xf numFmtId="166" fontId="24" fillId="24" borderId="7" xfId="38" applyNumberFormat="1" applyFont="1" applyFill="1" applyBorder="1" applyAlignment="1" applyProtection="1">
      <alignment horizontal="left" vertical="top"/>
    </xf>
    <xf numFmtId="42" fontId="25" fillId="24" borderId="16" xfId="38" applyNumberFormat="1" applyFont="1" applyFill="1" applyBorder="1" applyAlignment="1" applyProtection="1">
      <alignment horizontal="left" vertical="top"/>
    </xf>
    <xf numFmtId="0" fontId="33" fillId="0" borderId="22" xfId="0" applyFont="1" applyBorder="1" applyAlignment="1">
      <alignment horizontal="center"/>
    </xf>
    <xf numFmtId="0" fontId="34" fillId="0" borderId="0" xfId="0" applyFont="1" applyAlignment="1">
      <alignment horizontal="right"/>
    </xf>
    <xf numFmtId="168" fontId="34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left"/>
    </xf>
    <xf numFmtId="168" fontId="34" fillId="0" borderId="0" xfId="0" applyNumberFormat="1" applyFont="1" applyAlignment="1"/>
    <xf numFmtId="0" fontId="24" fillId="0" borderId="0" xfId="0" applyFont="1" applyFill="1" applyBorder="1" applyAlignment="1">
      <alignment horizontal="center" vertical="top"/>
    </xf>
    <xf numFmtId="0" fontId="33" fillId="0" borderId="0" xfId="0" applyFont="1" applyBorder="1" applyAlignment="1">
      <alignment horizontal="center"/>
    </xf>
    <xf numFmtId="1" fontId="24" fillId="24" borderId="0" xfId="38" applyNumberFormat="1" applyFont="1" applyFill="1" applyBorder="1" applyAlignment="1">
      <alignment horizontal="center" vertical="top"/>
    </xf>
    <xf numFmtId="0" fontId="28" fillId="0" borderId="9" xfId="41" applyFont="1" applyFill="1" applyBorder="1" applyAlignment="1">
      <alignment horizontal="left" vertical="top"/>
    </xf>
    <xf numFmtId="0" fontId="28" fillId="0" borderId="20" xfId="41" applyFont="1" applyFill="1" applyBorder="1" applyAlignment="1">
      <alignment horizontal="left" vertical="top"/>
    </xf>
    <xf numFmtId="0" fontId="33" fillId="0" borderId="0" xfId="0" applyFont="1" applyBorder="1" applyAlignment="1">
      <alignment horizontal="right"/>
    </xf>
    <xf numFmtId="1" fontId="24" fillId="24" borderId="10" xfId="38" applyNumberFormat="1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41" fontId="24" fillId="24" borderId="0" xfId="38" applyNumberFormat="1" applyFont="1" applyFill="1" applyBorder="1" applyAlignment="1">
      <alignment horizontal="right" vertical="top"/>
    </xf>
    <xf numFmtId="9" fontId="24" fillId="24" borderId="0" xfId="38" applyNumberFormat="1" applyFont="1" applyFill="1" applyBorder="1" applyAlignment="1">
      <alignment horizontal="right" vertical="top"/>
    </xf>
    <xf numFmtId="0" fontId="24" fillId="24" borderId="0" xfId="38" applyFont="1" applyFill="1" applyBorder="1" applyAlignment="1">
      <alignment horizontal="center" vertical="top"/>
    </xf>
    <xf numFmtId="167" fontId="24" fillId="24" borderId="0" xfId="38" applyNumberFormat="1" applyFont="1" applyFill="1" applyBorder="1" applyAlignment="1">
      <alignment vertical="top"/>
    </xf>
    <xf numFmtId="166" fontId="24" fillId="24" borderId="0" xfId="38" applyNumberFormat="1" applyFont="1" applyFill="1" applyBorder="1" applyAlignment="1" applyProtection="1">
      <alignment horizontal="left" vertical="top"/>
    </xf>
    <xf numFmtId="42" fontId="25" fillId="24" borderId="23" xfId="38" applyNumberFormat="1" applyFont="1" applyFill="1" applyBorder="1" applyAlignment="1" applyProtection="1">
      <alignment horizontal="left" vertical="top"/>
    </xf>
    <xf numFmtId="167" fontId="24" fillId="24" borderId="7" xfId="38" applyNumberFormat="1" applyFont="1" applyFill="1" applyBorder="1" applyAlignment="1">
      <alignment horizontal="right" vertical="top"/>
    </xf>
    <xf numFmtId="1" fontId="24" fillId="24" borderId="24" xfId="38" applyNumberFormat="1" applyFont="1" applyFill="1" applyBorder="1" applyAlignment="1">
      <alignment horizontal="center" vertical="top"/>
    </xf>
    <xf numFmtId="0" fontId="24" fillId="24" borderId="25" xfId="38" applyFont="1" applyFill="1" applyBorder="1" applyAlignment="1">
      <alignment horizontal="justify" vertical="top" wrapText="1"/>
    </xf>
    <xf numFmtId="41" fontId="24" fillId="24" borderId="25" xfId="38" applyNumberFormat="1" applyFont="1" applyFill="1" applyBorder="1" applyAlignment="1">
      <alignment horizontal="right" vertical="top"/>
    </xf>
    <xf numFmtId="9" fontId="24" fillId="24" borderId="25" xfId="38" applyNumberFormat="1" applyFont="1" applyFill="1" applyBorder="1" applyAlignment="1">
      <alignment horizontal="right" vertical="top"/>
    </xf>
    <xf numFmtId="0" fontId="24" fillId="24" borderId="25" xfId="38" applyFont="1" applyFill="1" applyBorder="1" applyAlignment="1">
      <alignment horizontal="center" vertical="top"/>
    </xf>
    <xf numFmtId="167" fontId="24" fillId="24" borderId="25" xfId="38" applyNumberFormat="1" applyFont="1" applyFill="1" applyBorder="1" applyAlignment="1">
      <alignment vertical="top"/>
    </xf>
    <xf numFmtId="166" fontId="24" fillId="24" borderId="25" xfId="38" applyNumberFormat="1" applyFont="1" applyFill="1" applyBorder="1" applyAlignment="1" applyProtection="1">
      <alignment horizontal="left" vertical="top"/>
    </xf>
    <xf numFmtId="42" fontId="25" fillId="24" borderId="26" xfId="38" applyNumberFormat="1" applyFont="1" applyFill="1" applyBorder="1" applyAlignment="1" applyProtection="1">
      <alignment horizontal="left" vertical="top"/>
    </xf>
    <xf numFmtId="0" fontId="31" fillId="26" borderId="0" xfId="0" applyFont="1" applyFill="1"/>
    <xf numFmtId="0" fontId="30" fillId="25" borderId="11" xfId="34" applyFont="1" applyFill="1" applyBorder="1" applyAlignment="1" applyProtection="1">
      <alignment horizontal="center" vertical="center" wrapText="1"/>
    </xf>
    <xf numFmtId="2" fontId="30" fillId="25" borderId="11" xfId="34" applyNumberFormat="1" applyFont="1" applyFill="1" applyBorder="1" applyAlignment="1" applyProtection="1">
      <alignment horizontal="center" vertical="center" wrapText="1"/>
    </xf>
    <xf numFmtId="0" fontId="27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 wrapText="1"/>
    </xf>
    <xf numFmtId="0" fontId="29" fillId="25" borderId="12" xfId="39" applyFont="1" applyFill="1" applyBorder="1" applyAlignment="1">
      <alignment horizontal="center" vertical="top"/>
    </xf>
    <xf numFmtId="0" fontId="29" fillId="25" borderId="13" xfId="39" applyFont="1" applyFill="1" applyBorder="1" applyAlignment="1">
      <alignment vertical="top"/>
    </xf>
    <xf numFmtId="0" fontId="29" fillId="25" borderId="14" xfId="39" applyFont="1" applyFill="1" applyBorder="1" applyAlignment="1">
      <alignment vertical="top"/>
    </xf>
    <xf numFmtId="42" fontId="29" fillId="25" borderId="11" xfId="39" applyNumberFormat="1" applyFont="1" applyFill="1" applyBorder="1" applyAlignment="1">
      <alignment vertical="top"/>
    </xf>
    <xf numFmtId="41" fontId="24" fillId="25" borderId="0" xfId="45" applyNumberFormat="1" applyFont="1" applyFill="1" applyAlignment="1">
      <alignment vertical="center"/>
    </xf>
    <xf numFmtId="0" fontId="24" fillId="25" borderId="0" xfId="45" applyFont="1" applyFill="1" applyAlignment="1">
      <alignment vertical="center"/>
    </xf>
    <xf numFmtId="0" fontId="25" fillId="25" borderId="7" xfId="38" applyFont="1" applyFill="1" applyBorder="1" applyAlignment="1">
      <alignment horizontal="justify" vertical="top" wrapText="1"/>
    </xf>
    <xf numFmtId="168" fontId="38" fillId="0" borderId="0" xfId="0" applyNumberFormat="1" applyFont="1" applyAlignment="1"/>
    <xf numFmtId="0" fontId="41" fillId="24" borderId="27" xfId="0" applyFont="1" applyFill="1" applyBorder="1" applyAlignment="1">
      <alignment horizontal="center" vertical="center"/>
    </xf>
    <xf numFmtId="0" fontId="41" fillId="24" borderId="28" xfId="0" applyFont="1" applyFill="1" applyBorder="1" applyAlignment="1">
      <alignment horizontal="center" vertical="center" wrapText="1"/>
    </xf>
    <xf numFmtId="0" fontId="41" fillId="24" borderId="28" xfId="0" applyFont="1" applyFill="1" applyBorder="1" applyAlignment="1">
      <alignment horizontal="center" vertical="center"/>
    </xf>
    <xf numFmtId="49" fontId="41" fillId="24" borderId="28" xfId="0" applyNumberFormat="1" applyFont="1" applyFill="1" applyBorder="1" applyAlignment="1">
      <alignment horizontal="center" vertical="center"/>
    </xf>
    <xf numFmtId="0" fontId="41" fillId="24" borderId="28" xfId="0" applyFont="1" applyFill="1" applyBorder="1" applyAlignment="1">
      <alignment vertical="center"/>
    </xf>
    <xf numFmtId="1" fontId="41" fillId="24" borderId="28" xfId="0" applyNumberFormat="1" applyFont="1" applyFill="1" applyBorder="1" applyAlignment="1">
      <alignment horizontal="center" vertical="center"/>
    </xf>
    <xf numFmtId="165" fontId="41" fillId="24" borderId="28" xfId="55" applyNumberFormat="1" applyFont="1" applyFill="1" applyBorder="1" applyAlignment="1">
      <alignment vertical="center"/>
    </xf>
    <xf numFmtId="165" fontId="41" fillId="24" borderId="0" xfId="55" applyNumberFormat="1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24" borderId="29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49" fontId="41" fillId="24" borderId="0" xfId="0" applyNumberFormat="1" applyFont="1" applyFill="1" applyBorder="1" applyAlignment="1">
      <alignment horizontal="center" vertical="center"/>
    </xf>
    <xf numFmtId="1" fontId="41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 vertical="center"/>
    </xf>
    <xf numFmtId="0" fontId="45" fillId="0" borderId="0" xfId="56" applyFont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2" fillId="24" borderId="0" xfId="0" applyFont="1" applyFill="1" applyAlignment="1">
      <alignment horizontal="left" vertical="center"/>
    </xf>
    <xf numFmtId="0" fontId="44" fillId="24" borderId="0" xfId="56" applyFont="1" applyFill="1" applyAlignment="1">
      <alignment horizontal="left" vertical="center"/>
    </xf>
    <xf numFmtId="0" fontId="41" fillId="0" borderId="0" xfId="0" applyFont="1" applyBorder="1" applyAlignment="1">
      <alignment vertical="center"/>
    </xf>
    <xf numFmtId="168" fontId="33" fillId="0" borderId="0" xfId="0" applyNumberFormat="1" applyFont="1" applyAlignment="1"/>
    <xf numFmtId="169" fontId="28" fillId="0" borderId="9" xfId="41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top" wrapText="1"/>
    </xf>
    <xf numFmtId="2" fontId="37" fillId="26" borderId="0" xfId="0" applyNumberFormat="1" applyFont="1" applyFill="1" applyAlignment="1">
      <alignment horizontal="center"/>
    </xf>
    <xf numFmtId="2" fontId="32" fillId="26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left" vertical="top" wrapText="1" indent="2"/>
    </xf>
    <xf numFmtId="0" fontId="35" fillId="0" borderId="0" xfId="0" applyFont="1" applyFill="1" applyBorder="1" applyAlignment="1">
      <alignment horizontal="center" vertical="top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" xfId="55" builtinId="4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6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3" xfId="51"/>
    <cellStyle name="Normal 5" xfId="49"/>
    <cellStyle name="Normal 7" xfId="5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673476</xdr:colOff>
      <xdr:row>0</xdr:row>
      <xdr:rowOff>14008</xdr:rowOff>
    </xdr:from>
    <xdr:to>
      <xdr:col>3</xdr:col>
      <xdr:colOff>970245</xdr:colOff>
      <xdr:row>5</xdr:row>
      <xdr:rowOff>89647</xdr:rowOff>
    </xdr:to>
    <xdr:pic>
      <xdr:nvPicPr>
        <xdr:cNvPr id="2" name="Picture 1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1B148AB0-6CF8-4A7E-A37A-9FEBB046E7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947" y="226920"/>
          <a:ext cx="1675092" cy="1364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638736</xdr:colOff>
      <xdr:row>455</xdr:row>
      <xdr:rowOff>67235</xdr:rowOff>
    </xdr:from>
    <xdr:to>
      <xdr:col>2</xdr:col>
      <xdr:colOff>639749</xdr:colOff>
      <xdr:row>460</xdr:row>
      <xdr:rowOff>166625</xdr:rowOff>
    </xdr:to>
    <xdr:pic>
      <xdr:nvPicPr>
        <xdr:cNvPr id="3" name="Picture 2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91074B76-52EE-432E-98F5-BB0F356B4A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1860177" y="94790559"/>
          <a:ext cx="1013" cy="1163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2217516</xdr:colOff>
      <xdr:row>18</xdr:row>
      <xdr:rowOff>75250</xdr:rowOff>
    </xdr:from>
    <xdr:to>
      <xdr:col>4</xdr:col>
      <xdr:colOff>81772</xdr:colOff>
      <xdr:row>23</xdr:row>
      <xdr:rowOff>125244</xdr:rowOff>
    </xdr:to>
    <xdr:pic>
      <xdr:nvPicPr>
        <xdr:cNvPr id="4" name="Picture 3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0EAE3063-DACB-4F22-831E-88F1962AC0C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4111310" y="4501574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1815353</xdr:colOff>
      <xdr:row>71</xdr:row>
      <xdr:rowOff>56029</xdr:rowOff>
    </xdr:from>
    <xdr:to>
      <xdr:col>3</xdr:col>
      <xdr:colOff>3108609</xdr:colOff>
      <xdr:row>76</xdr:row>
      <xdr:rowOff>106022</xdr:rowOff>
    </xdr:to>
    <xdr:pic>
      <xdr:nvPicPr>
        <xdr:cNvPr id="6" name="Picture 5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A803C06F-7359-4716-BF56-9E960AA621F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709147" y="16304558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1777270</xdr:colOff>
      <xdr:row>131</xdr:row>
      <xdr:rowOff>149225</xdr:rowOff>
    </xdr:from>
    <xdr:to>
      <xdr:col>3</xdr:col>
      <xdr:colOff>3023820</xdr:colOff>
      <xdr:row>136</xdr:row>
      <xdr:rowOff>88037</xdr:rowOff>
    </xdr:to>
    <xdr:pic>
      <xdr:nvPicPr>
        <xdr:cNvPr id="8" name="Picture 7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3FEDFDD6-157A-4EE1-ADC9-0594FE118AF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671064" y="28500107"/>
          <a:ext cx="1246550" cy="9473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1736911</xdr:colOff>
      <xdr:row>192</xdr:row>
      <xdr:rowOff>112060</xdr:rowOff>
    </xdr:from>
    <xdr:to>
      <xdr:col>3</xdr:col>
      <xdr:colOff>3030167</xdr:colOff>
      <xdr:row>197</xdr:row>
      <xdr:rowOff>162053</xdr:rowOff>
    </xdr:to>
    <xdr:pic>
      <xdr:nvPicPr>
        <xdr:cNvPr id="9" name="Picture 8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BBA48377-51D5-435F-9DA6-5A10B888E2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630705" y="40767001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1770530</xdr:colOff>
      <xdr:row>224</xdr:row>
      <xdr:rowOff>168087</xdr:rowOff>
    </xdr:from>
    <xdr:to>
      <xdr:col>3</xdr:col>
      <xdr:colOff>3063786</xdr:colOff>
      <xdr:row>230</xdr:row>
      <xdr:rowOff>16374</xdr:rowOff>
    </xdr:to>
    <xdr:pic>
      <xdr:nvPicPr>
        <xdr:cNvPr id="10" name="Picture 9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05E111DC-934B-4EB4-BA67-B718C4D7877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664324" y="47277616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1815353</xdr:colOff>
      <xdr:row>281</xdr:row>
      <xdr:rowOff>156883</xdr:rowOff>
    </xdr:from>
    <xdr:to>
      <xdr:col>3</xdr:col>
      <xdr:colOff>3108609</xdr:colOff>
      <xdr:row>287</xdr:row>
      <xdr:rowOff>5171</xdr:rowOff>
    </xdr:to>
    <xdr:pic>
      <xdr:nvPicPr>
        <xdr:cNvPr id="11" name="Picture 10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3C042F65-78E0-46F3-BBC7-1AE577E94C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709147" y="58763648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1725707</xdr:colOff>
      <xdr:row>371</xdr:row>
      <xdr:rowOff>145677</xdr:rowOff>
    </xdr:from>
    <xdr:to>
      <xdr:col>3</xdr:col>
      <xdr:colOff>3018963</xdr:colOff>
      <xdr:row>376</xdr:row>
      <xdr:rowOff>195670</xdr:rowOff>
    </xdr:to>
    <xdr:pic>
      <xdr:nvPicPr>
        <xdr:cNvPr id="12" name="Picture 11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B5E51377-5D1F-40FF-B24B-3CAC07DF455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619501" y="76905971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1736911</xdr:colOff>
      <xdr:row>446</xdr:row>
      <xdr:rowOff>134469</xdr:rowOff>
    </xdr:from>
    <xdr:to>
      <xdr:col>3</xdr:col>
      <xdr:colOff>3030167</xdr:colOff>
      <xdr:row>451</xdr:row>
      <xdr:rowOff>184463</xdr:rowOff>
    </xdr:to>
    <xdr:pic>
      <xdr:nvPicPr>
        <xdr:cNvPr id="13" name="Picture 12" descr="C:\Users\user99\SkyDrive (2)\1 Documents\1   FLORIDA BUSINESS\PMQ Logos\PMQ jpg logofinl1.jpg">
          <a:extLst>
            <a:ext uri="{FF2B5EF4-FFF2-40B4-BE49-F238E27FC236}">
              <a16:creationId xmlns:a16="http://schemas.microsoft.com/office/drawing/2014/main" id="{4A222146-D8FB-4A55-9163-0C6A9C7B20D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01569">
          <a:off x="3630705" y="93031234"/>
          <a:ext cx="1293256" cy="10585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keoffandestimating.com/" TargetMode="External"/><Relationship Id="rId1" Type="http://schemas.openxmlformats.org/officeDocument/2006/relationships/hyperlink" Target="mailto:info@takeoffandestimating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6"/>
  <sheetViews>
    <sheetView tabSelected="1" view="pageBreakPreview" zoomScale="85" zoomScaleNormal="85" zoomScaleSheetLayoutView="85" workbookViewId="0"/>
  </sheetViews>
  <sheetFormatPr defaultColWidth="9.6640625" defaultRowHeight="15.75"/>
  <cols>
    <col min="1" max="1" width="6" style="1" customWidth="1"/>
    <col min="2" max="2" width="8.21875" style="1" customWidth="1"/>
    <col min="3" max="3" width="7.88671875" style="1" customWidth="1"/>
    <col min="4" max="4" width="40" style="6" customWidth="1"/>
    <col min="5" max="5" width="8.33203125" style="5" customWidth="1"/>
    <col min="6" max="6" width="8.44140625" style="5" customWidth="1"/>
    <col min="7" max="7" width="9.109375" style="5" customWidth="1"/>
    <col min="8" max="8" width="4.44140625" style="1" bestFit="1" customWidth="1"/>
    <col min="9" max="9" width="10.21875" style="6" customWidth="1"/>
    <col min="10" max="10" width="13.33203125" style="6" customWidth="1"/>
    <col min="11" max="11" width="14.77734375" style="6" customWidth="1"/>
    <col min="12" max="12" width="10.77734375" style="7" bestFit="1" customWidth="1"/>
    <col min="13" max="13" width="9.6640625" style="4"/>
    <col min="14" max="14" width="10.33203125" style="4" bestFit="1" customWidth="1"/>
    <col min="15" max="16384" width="9.6640625" style="4"/>
  </cols>
  <sheetData>
    <row r="1" spans="1:20" s="92" customFormat="1">
      <c r="A1" s="83"/>
      <c r="B1" s="84"/>
      <c r="C1" s="85"/>
      <c r="D1" s="86"/>
      <c r="E1" s="87"/>
      <c r="F1" s="88"/>
      <c r="G1" s="85"/>
      <c r="H1" s="85"/>
      <c r="I1" s="89"/>
      <c r="J1" s="90"/>
      <c r="K1" s="91"/>
      <c r="L1" s="91"/>
      <c r="M1" s="89"/>
      <c r="N1" s="104"/>
      <c r="O1" s="104"/>
    </row>
    <row r="2" spans="1:20" s="92" customFormat="1" ht="24" customHeight="1">
      <c r="A2" s="93"/>
      <c r="B2" s="94"/>
      <c r="C2" s="95"/>
      <c r="D2" s="96"/>
      <c r="E2" s="102" t="s">
        <v>159</v>
      </c>
      <c r="F2" s="97"/>
      <c r="G2" s="98"/>
      <c r="H2" s="99"/>
      <c r="I2" s="90"/>
      <c r="J2" s="90"/>
      <c r="K2" s="91"/>
      <c r="L2" s="91"/>
      <c r="M2" s="90"/>
      <c r="N2" s="104"/>
      <c r="O2" s="104"/>
    </row>
    <row r="3" spans="1:20" s="92" customFormat="1" ht="24.75" customHeight="1">
      <c r="A3" s="93"/>
      <c r="B3" s="94"/>
      <c r="C3" s="95"/>
      <c r="D3" s="96"/>
      <c r="E3" s="102" t="s">
        <v>160</v>
      </c>
      <c r="F3" s="97"/>
      <c r="G3" s="95"/>
      <c r="H3" s="95"/>
      <c r="I3" s="90"/>
      <c r="J3" s="105"/>
      <c r="K3" s="91"/>
      <c r="L3" s="91"/>
      <c r="M3" s="90"/>
      <c r="N3" s="104"/>
      <c r="O3" s="104"/>
    </row>
    <row r="4" spans="1:20" s="92" customFormat="1" ht="18.75">
      <c r="A4" s="93"/>
      <c r="B4" s="94"/>
      <c r="C4" s="95"/>
      <c r="D4" s="96"/>
      <c r="E4" s="103" t="s">
        <v>161</v>
      </c>
      <c r="F4" s="97"/>
      <c r="G4" s="95"/>
      <c r="H4" s="95"/>
      <c r="I4" s="90"/>
      <c r="J4" s="90"/>
      <c r="K4" s="91"/>
      <c r="L4" s="91"/>
      <c r="M4" s="90"/>
      <c r="N4" s="104"/>
      <c r="O4" s="104"/>
    </row>
    <row r="5" spans="1:20" s="92" customFormat="1" ht="18.75">
      <c r="A5" s="93"/>
      <c r="B5" s="94"/>
      <c r="C5" s="95"/>
      <c r="D5" s="96"/>
      <c r="E5" s="100" t="s">
        <v>162</v>
      </c>
      <c r="F5" s="97"/>
      <c r="G5" s="95"/>
      <c r="H5" s="95"/>
      <c r="I5" s="90"/>
      <c r="J5" s="90"/>
      <c r="K5" s="91"/>
      <c r="L5" s="91"/>
      <c r="M5" s="90"/>
      <c r="N5" s="104"/>
      <c r="O5" s="104"/>
    </row>
    <row r="6" spans="1:20" s="92" customFormat="1">
      <c r="A6" s="93"/>
      <c r="B6" s="94"/>
      <c r="C6" s="95"/>
      <c r="D6" s="96"/>
      <c r="E6" s="101"/>
      <c r="F6" s="97"/>
      <c r="G6" s="95"/>
      <c r="H6" s="95"/>
      <c r="I6" s="90"/>
      <c r="J6" s="90"/>
      <c r="K6" s="91"/>
      <c r="L6" s="91"/>
      <c r="M6" s="90"/>
      <c r="N6" s="104"/>
      <c r="O6" s="104"/>
    </row>
    <row r="7" spans="1:20" s="70" customFormat="1" ht="22.5">
      <c r="A7" s="108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20">
      <c r="A8" s="8"/>
      <c r="B8" s="11"/>
      <c r="C8" s="11"/>
      <c r="D8" s="9"/>
      <c r="E8" s="10"/>
      <c r="F8" s="10"/>
      <c r="G8" s="10"/>
      <c r="H8" s="11"/>
      <c r="I8" s="12"/>
      <c r="J8" s="12"/>
      <c r="K8" s="9"/>
      <c r="L8" s="16"/>
    </row>
    <row r="9" spans="1:20" ht="21" thickBot="1">
      <c r="B9" s="48"/>
      <c r="C9" s="52"/>
      <c r="D9" s="45"/>
      <c r="E9" s="10"/>
      <c r="F9" s="10"/>
      <c r="G9" s="10"/>
      <c r="H9" s="11"/>
      <c r="J9" s="42" t="s">
        <v>17</v>
      </c>
      <c r="K9" s="42" t="s">
        <v>18</v>
      </c>
      <c r="L9" s="16"/>
    </row>
    <row r="10" spans="1:20" ht="20.25">
      <c r="B10" s="48"/>
      <c r="C10" s="52" t="s">
        <v>22</v>
      </c>
      <c r="D10" s="46" t="s">
        <v>163</v>
      </c>
      <c r="E10" s="10"/>
      <c r="F10" s="10"/>
      <c r="G10" s="10"/>
      <c r="H10" s="11"/>
      <c r="J10" s="43" t="s">
        <v>19</v>
      </c>
      <c r="K10" s="44">
        <f>K455</f>
        <v>821203.90000000026</v>
      </c>
      <c r="L10" s="16"/>
    </row>
    <row r="11" spans="1:20" ht="20.25">
      <c r="B11" s="48"/>
      <c r="C11" s="52"/>
      <c r="D11" s="82"/>
      <c r="E11" s="10"/>
      <c r="F11" s="10"/>
      <c r="G11" s="10"/>
      <c r="H11" s="11"/>
      <c r="J11" s="43" t="s">
        <v>20</v>
      </c>
      <c r="K11" s="44">
        <f>SUM(L456:L457)</f>
        <v>209406.99450000006</v>
      </c>
      <c r="L11" s="16"/>
    </row>
    <row r="12" spans="1:20" ht="20.25">
      <c r="A12" s="8"/>
      <c r="B12" s="11"/>
      <c r="C12" s="11"/>
      <c r="D12" s="9"/>
      <c r="E12" s="10"/>
      <c r="F12" s="10"/>
      <c r="G12" s="10"/>
      <c r="H12" s="11"/>
      <c r="J12" s="43" t="s">
        <v>21</v>
      </c>
      <c r="K12" s="44">
        <f>K10+K11</f>
        <v>1030610.8945000003</v>
      </c>
      <c r="L12" s="16"/>
    </row>
    <row r="13" spans="1:20" ht="16.5" customHeight="1">
      <c r="A13" s="8"/>
      <c r="B13" s="11"/>
      <c r="C13" s="11"/>
      <c r="D13" s="9"/>
      <c r="E13" s="10"/>
      <c r="F13" s="10"/>
      <c r="G13" s="10"/>
      <c r="H13" s="11"/>
      <c r="I13" s="12"/>
      <c r="J13" s="12"/>
      <c r="K13" s="9"/>
      <c r="L13" s="16"/>
    </row>
    <row r="14" spans="1:20" s="74" customFormat="1" ht="30.6" customHeight="1">
      <c r="A14" s="71" t="s">
        <v>3</v>
      </c>
      <c r="B14" s="71" t="s">
        <v>23</v>
      </c>
      <c r="C14" s="71" t="s">
        <v>24</v>
      </c>
      <c r="D14" s="72" t="s">
        <v>1</v>
      </c>
      <c r="E14" s="72" t="s">
        <v>4</v>
      </c>
      <c r="F14" s="72" t="s">
        <v>26</v>
      </c>
      <c r="G14" s="72" t="s">
        <v>25</v>
      </c>
      <c r="H14" s="71" t="s">
        <v>0</v>
      </c>
      <c r="I14" s="71" t="s">
        <v>36</v>
      </c>
      <c r="J14" s="71" t="s">
        <v>37</v>
      </c>
      <c r="K14" s="72" t="s">
        <v>7</v>
      </c>
      <c r="L14" s="71" t="s">
        <v>2</v>
      </c>
      <c r="M14" s="73"/>
      <c r="N14" s="73"/>
      <c r="O14" s="73"/>
      <c r="P14" s="73"/>
      <c r="Q14" s="73"/>
      <c r="R14" s="73"/>
      <c r="S14" s="73"/>
      <c r="T14" s="73"/>
    </row>
    <row r="15" spans="1:20" s="33" customFormat="1">
      <c r="A15" s="62"/>
      <c r="B15" s="62"/>
      <c r="C15" s="62"/>
      <c r="D15" s="63"/>
      <c r="E15" s="64"/>
      <c r="F15" s="65"/>
      <c r="G15" s="64"/>
      <c r="H15" s="66"/>
      <c r="I15" s="67"/>
      <c r="J15" s="67"/>
      <c r="K15" s="68"/>
      <c r="L15" s="69"/>
      <c r="M15" s="32"/>
    </row>
    <row r="16" spans="1:20" s="80" customFormat="1">
      <c r="A16" s="75"/>
      <c r="B16" s="75"/>
      <c r="C16" s="75" t="s">
        <v>27</v>
      </c>
      <c r="D16" s="76" t="s">
        <v>13</v>
      </c>
      <c r="E16" s="77"/>
      <c r="F16" s="77"/>
      <c r="G16" s="77"/>
      <c r="H16" s="77"/>
      <c r="I16" s="77"/>
      <c r="J16" s="77"/>
      <c r="K16" s="77"/>
      <c r="L16" s="78">
        <f>SUM(K18:K26)</f>
        <v>3100</v>
      </c>
      <c r="M16" s="79" t="s">
        <v>12</v>
      </c>
    </row>
    <row r="17" spans="1:13" s="33" customFormat="1">
      <c r="A17" s="34"/>
      <c r="B17" s="34"/>
      <c r="C17" s="34"/>
      <c r="D17" s="35"/>
      <c r="E17" s="36"/>
      <c r="F17" s="37"/>
      <c r="G17" s="36"/>
      <c r="H17" s="38"/>
      <c r="I17" s="39"/>
      <c r="J17" s="39"/>
      <c r="K17" s="40"/>
      <c r="L17" s="41"/>
      <c r="M17" s="32"/>
    </row>
    <row r="18" spans="1:13" s="33" customFormat="1">
      <c r="A18" s="34">
        <f>IF(H18&lt;&gt;"",1+MAX($A16:A$16),"")</f>
        <v>1</v>
      </c>
      <c r="B18" s="34"/>
      <c r="C18" s="34"/>
      <c r="D18" s="35" t="s">
        <v>14</v>
      </c>
      <c r="E18" s="36">
        <v>1</v>
      </c>
      <c r="F18" s="37">
        <v>0</v>
      </c>
      <c r="G18" s="36">
        <f>E18*(1+F18)</f>
        <v>1</v>
      </c>
      <c r="H18" s="38" t="s">
        <v>10</v>
      </c>
      <c r="I18" s="61" t="s">
        <v>34</v>
      </c>
      <c r="J18" s="39">
        <v>1000</v>
      </c>
      <c r="K18" s="40">
        <f>J18</f>
        <v>1000</v>
      </c>
      <c r="L18" s="41"/>
      <c r="M18" s="32"/>
    </row>
    <row r="19" spans="1:13" s="33" customFormat="1">
      <c r="A19" s="34">
        <f>IF(H19&lt;&gt;"",1+MAX($A$16:A18),"")</f>
        <v>2</v>
      </c>
      <c r="B19" s="34"/>
      <c r="C19" s="34"/>
      <c r="D19" s="35" t="s">
        <v>15</v>
      </c>
      <c r="E19" s="36">
        <v>1</v>
      </c>
      <c r="F19" s="37">
        <v>0</v>
      </c>
      <c r="G19" s="36">
        <f>E19*(1+F19)</f>
        <v>1</v>
      </c>
      <c r="H19" s="38" t="s">
        <v>10</v>
      </c>
      <c r="I19" s="61" t="s">
        <v>34</v>
      </c>
      <c r="J19" s="39">
        <v>1000</v>
      </c>
      <c r="K19" s="40">
        <f t="shared" ref="K19:K25" si="0">J19</f>
        <v>1000</v>
      </c>
      <c r="L19" s="41"/>
      <c r="M19" s="32"/>
    </row>
    <row r="20" spans="1:13" s="33" customFormat="1">
      <c r="A20" s="34"/>
      <c r="B20" s="34"/>
      <c r="C20" s="34"/>
      <c r="D20" s="35" t="s">
        <v>28</v>
      </c>
      <c r="E20" s="36">
        <v>1</v>
      </c>
      <c r="F20" s="37">
        <v>0</v>
      </c>
      <c r="G20" s="36">
        <f t="shared" ref="G20:G25" si="1">E20*(1+F20)</f>
        <v>1</v>
      </c>
      <c r="H20" s="38" t="s">
        <v>10</v>
      </c>
      <c r="I20" s="61" t="s">
        <v>34</v>
      </c>
      <c r="J20" s="39">
        <v>1000</v>
      </c>
      <c r="K20" s="40">
        <f t="shared" si="0"/>
        <v>1000</v>
      </c>
      <c r="L20" s="41"/>
      <c r="M20" s="32"/>
    </row>
    <row r="21" spans="1:13" s="33" customFormat="1">
      <c r="A21" s="34"/>
      <c r="B21" s="34"/>
      <c r="C21" s="34"/>
      <c r="D21" s="35" t="s">
        <v>29</v>
      </c>
      <c r="E21" s="36">
        <v>1</v>
      </c>
      <c r="F21" s="37">
        <v>0</v>
      </c>
      <c r="G21" s="36">
        <f t="shared" si="1"/>
        <v>1</v>
      </c>
      <c r="H21" s="38" t="s">
        <v>10</v>
      </c>
      <c r="I21" s="61" t="s">
        <v>34</v>
      </c>
      <c r="J21" s="39">
        <v>100</v>
      </c>
      <c r="K21" s="40">
        <f t="shared" si="0"/>
        <v>100</v>
      </c>
      <c r="L21" s="41"/>
      <c r="M21" s="32"/>
    </row>
    <row r="22" spans="1:13" s="33" customFormat="1">
      <c r="A22" s="34"/>
      <c r="B22" s="34"/>
      <c r="C22" s="34"/>
      <c r="D22" s="35" t="s">
        <v>30</v>
      </c>
      <c r="E22" s="36">
        <v>1</v>
      </c>
      <c r="F22" s="37">
        <v>0</v>
      </c>
      <c r="G22" s="36">
        <f t="shared" si="1"/>
        <v>1</v>
      </c>
      <c r="H22" s="38" t="s">
        <v>10</v>
      </c>
      <c r="I22" s="61" t="s">
        <v>34</v>
      </c>
      <c r="J22" s="39"/>
      <c r="K22" s="40">
        <f t="shared" si="0"/>
        <v>0</v>
      </c>
      <c r="L22" s="41"/>
      <c r="M22" s="32"/>
    </row>
    <row r="23" spans="1:13" s="33" customFormat="1">
      <c r="A23" s="34"/>
      <c r="B23" s="34"/>
      <c r="C23" s="34"/>
      <c r="D23" s="35" t="s">
        <v>31</v>
      </c>
      <c r="E23" s="36">
        <v>1</v>
      </c>
      <c r="F23" s="37">
        <v>0</v>
      </c>
      <c r="G23" s="36">
        <f t="shared" si="1"/>
        <v>1</v>
      </c>
      <c r="H23" s="38" t="s">
        <v>10</v>
      </c>
      <c r="I23" s="61" t="s">
        <v>34</v>
      </c>
      <c r="J23" s="39"/>
      <c r="K23" s="40">
        <f t="shared" si="0"/>
        <v>0</v>
      </c>
      <c r="L23" s="41"/>
      <c r="M23" s="32"/>
    </row>
    <row r="24" spans="1:13" s="33" customFormat="1">
      <c r="A24" s="34"/>
      <c r="B24" s="34"/>
      <c r="C24" s="34"/>
      <c r="D24" s="35" t="s">
        <v>32</v>
      </c>
      <c r="E24" s="36">
        <v>1</v>
      </c>
      <c r="F24" s="37">
        <v>0</v>
      </c>
      <c r="G24" s="36">
        <f t="shared" si="1"/>
        <v>1</v>
      </c>
      <c r="H24" s="38" t="s">
        <v>10</v>
      </c>
      <c r="I24" s="61" t="s">
        <v>34</v>
      </c>
      <c r="J24" s="39"/>
      <c r="K24" s="40" t="s">
        <v>35</v>
      </c>
      <c r="L24" s="41"/>
      <c r="M24" s="32"/>
    </row>
    <row r="25" spans="1:13" s="33" customFormat="1">
      <c r="A25" s="34"/>
      <c r="B25" s="34"/>
      <c r="C25" s="34"/>
      <c r="D25" s="35" t="s">
        <v>33</v>
      </c>
      <c r="E25" s="36">
        <v>1</v>
      </c>
      <c r="F25" s="37">
        <v>0</v>
      </c>
      <c r="G25" s="36">
        <f t="shared" si="1"/>
        <v>1</v>
      </c>
      <c r="H25" s="38" t="s">
        <v>10</v>
      </c>
      <c r="I25" s="61" t="s">
        <v>34</v>
      </c>
      <c r="J25" s="39"/>
      <c r="K25" s="40">
        <f t="shared" si="0"/>
        <v>0</v>
      </c>
      <c r="L25" s="41"/>
      <c r="M25" s="32"/>
    </row>
    <row r="26" spans="1:13" s="33" customFormat="1">
      <c r="A26" s="34"/>
      <c r="B26" s="34"/>
      <c r="C26" s="34"/>
      <c r="D26" s="35"/>
      <c r="E26" s="36"/>
      <c r="F26" s="37"/>
      <c r="G26" s="36"/>
      <c r="H26" s="38"/>
      <c r="I26" s="39"/>
      <c r="J26" s="39"/>
      <c r="K26" s="40"/>
      <c r="L26" s="41"/>
      <c r="M26" s="32"/>
    </row>
    <row r="27" spans="1:13" s="80" customFormat="1">
      <c r="A27" s="75" t="str">
        <f>IF(H27&lt;&gt;"",1+MAX($A$16:A26),"")</f>
        <v/>
      </c>
      <c r="B27" s="75"/>
      <c r="C27" s="75" t="s">
        <v>39</v>
      </c>
      <c r="D27" s="76" t="s">
        <v>40</v>
      </c>
      <c r="E27" s="77"/>
      <c r="F27" s="77"/>
      <c r="G27" s="77"/>
      <c r="H27" s="77"/>
      <c r="I27" s="77"/>
      <c r="J27" s="77"/>
      <c r="K27" s="77"/>
      <c r="L27" s="78">
        <f>SUM(K29:K453)</f>
        <v>818103.90000000026</v>
      </c>
      <c r="M27" s="79"/>
    </row>
    <row r="28" spans="1:13" s="33" customFormat="1">
      <c r="A28" s="34"/>
      <c r="B28" s="34"/>
      <c r="C28" s="34"/>
      <c r="D28" s="35"/>
      <c r="E28" s="36"/>
      <c r="F28" s="37"/>
      <c r="G28" s="36"/>
      <c r="H28" s="38"/>
      <c r="I28" s="39"/>
      <c r="J28" s="39"/>
      <c r="K28" s="40"/>
      <c r="L28" s="41"/>
      <c r="M28" s="32"/>
    </row>
    <row r="29" spans="1:13" s="33" customFormat="1" ht="18.75" customHeight="1">
      <c r="A29" s="34" t="str">
        <f>IF(H29&lt;&gt;"",1+MAX($A$16:A27),"")</f>
        <v/>
      </c>
      <c r="B29" s="34"/>
      <c r="C29" s="34"/>
      <c r="D29" s="81" t="s">
        <v>41</v>
      </c>
      <c r="E29" s="36"/>
      <c r="F29" s="37"/>
      <c r="G29" s="36"/>
      <c r="H29" s="38"/>
      <c r="I29" s="39"/>
      <c r="J29" s="39"/>
      <c r="K29" s="40"/>
      <c r="L29" s="41"/>
      <c r="M29" s="32"/>
    </row>
    <row r="30" spans="1:13" s="33" customFormat="1" ht="18" customHeight="1">
      <c r="A30" s="34">
        <f>IF(H30&lt;&gt;"",1+MAX($A$16:A29),"")</f>
        <v>3</v>
      </c>
      <c r="B30" s="34"/>
      <c r="C30" s="34"/>
      <c r="D30" s="35" t="s">
        <v>42</v>
      </c>
      <c r="E30" s="36">
        <v>57045.120000000003</v>
      </c>
      <c r="F30" s="37">
        <v>0</v>
      </c>
      <c r="G30" s="36">
        <f>CEILING(E30*(1+F30),1)</f>
        <v>57046</v>
      </c>
      <c r="H30" s="38" t="s">
        <v>9</v>
      </c>
      <c r="I30">
        <v>0.6</v>
      </c>
      <c r="J30">
        <v>0.75</v>
      </c>
      <c r="K30" s="40">
        <f t="shared" ref="K30" si="2">(I30+J30)*G30</f>
        <v>77012.100000000006</v>
      </c>
      <c r="L30" s="41"/>
      <c r="M30" s="32"/>
    </row>
    <row r="31" spans="1:13" s="33" customFormat="1" ht="15.75" customHeight="1">
      <c r="A31" s="34">
        <f>IF(H31&lt;&gt;"",1+MAX($A$16:A30),"")</f>
        <v>4</v>
      </c>
      <c r="B31" s="34"/>
      <c r="C31" s="34"/>
      <c r="D31" s="35" t="s">
        <v>43</v>
      </c>
      <c r="E31" s="36">
        <v>7416.64</v>
      </c>
      <c r="F31" s="37">
        <v>0</v>
      </c>
      <c r="G31" s="36">
        <f t="shared" ref="G31:G93" si="3">CEILING(E31*(1+F31),1)</f>
        <v>7417</v>
      </c>
      <c r="H31" s="38" t="s">
        <v>9</v>
      </c>
      <c r="I31">
        <v>0.6</v>
      </c>
      <c r="J31">
        <v>0.75</v>
      </c>
      <c r="K31" s="40">
        <f t="shared" ref="K31:K93" si="4">(I31+J31)*G31</f>
        <v>10012.950000000001</v>
      </c>
      <c r="L31" s="41"/>
      <c r="M31" s="32"/>
    </row>
    <row r="32" spans="1:13" s="33" customFormat="1">
      <c r="A32" s="34"/>
      <c r="B32" s="34"/>
      <c r="C32" s="34"/>
      <c r="D32" s="35" t="s">
        <v>44</v>
      </c>
      <c r="E32" s="36">
        <v>5062.3999999999996</v>
      </c>
      <c r="F32" s="37">
        <v>0</v>
      </c>
      <c r="G32" s="36">
        <f t="shared" si="3"/>
        <v>5063</v>
      </c>
      <c r="H32" s="38" t="s">
        <v>9</v>
      </c>
      <c r="I32">
        <v>0.6</v>
      </c>
      <c r="J32">
        <v>0.75</v>
      </c>
      <c r="K32" s="40">
        <f t="shared" si="4"/>
        <v>6835.05</v>
      </c>
      <c r="L32" s="41"/>
      <c r="M32" s="32"/>
    </row>
    <row r="33" spans="1:13" s="33" customFormat="1" ht="18" customHeight="1">
      <c r="A33" s="34">
        <f>IF(H33&lt;&gt;"",1+MAX($A$16:A32),"")</f>
        <v>5</v>
      </c>
      <c r="B33" s="34"/>
      <c r="C33" s="34"/>
      <c r="D33" s="35" t="s">
        <v>45</v>
      </c>
      <c r="E33" s="36">
        <v>580.91999999999996</v>
      </c>
      <c r="F33" s="37">
        <v>0</v>
      </c>
      <c r="G33" s="36">
        <f t="shared" si="3"/>
        <v>581</v>
      </c>
      <c r="H33" s="38" t="s">
        <v>9</v>
      </c>
      <c r="I33">
        <v>0.6</v>
      </c>
      <c r="J33">
        <v>0.85</v>
      </c>
      <c r="K33" s="40">
        <f t="shared" si="4"/>
        <v>842.44999999999993</v>
      </c>
      <c r="L33" s="41"/>
      <c r="M33" s="32"/>
    </row>
    <row r="34" spans="1:13" s="33" customFormat="1" ht="18" customHeight="1">
      <c r="A34" s="34" t="str">
        <f>IF(H34&lt;&gt;"",1+MAX($A$16:A33),"")</f>
        <v/>
      </c>
      <c r="B34" s="34"/>
      <c r="C34" s="34"/>
      <c r="D34" s="35"/>
      <c r="E34" s="36"/>
      <c r="F34" s="37"/>
      <c r="G34" s="36"/>
      <c r="H34" s="38"/>
      <c r="I34" s="39"/>
      <c r="J34" s="39"/>
      <c r="K34" s="40"/>
      <c r="L34" s="41"/>
      <c r="M34" s="32"/>
    </row>
    <row r="35" spans="1:13" s="33" customFormat="1">
      <c r="A35" s="34"/>
      <c r="B35" s="34"/>
      <c r="C35" s="34"/>
      <c r="D35" s="81" t="s">
        <v>46</v>
      </c>
      <c r="E35" s="36"/>
      <c r="F35" s="37"/>
      <c r="G35" s="36"/>
      <c r="H35" s="38"/>
      <c r="I35" s="39"/>
      <c r="J35" s="39"/>
      <c r="K35" s="40"/>
      <c r="L35" s="41"/>
      <c r="M35" s="32"/>
    </row>
    <row r="36" spans="1:13" s="33" customFormat="1" ht="19.5" customHeight="1">
      <c r="A36" s="34">
        <f>IF(H36&lt;&gt;"",1+MAX($A$16:A35),"")</f>
        <v>6</v>
      </c>
      <c r="B36" s="34"/>
      <c r="C36" s="34"/>
      <c r="D36" s="35" t="s">
        <v>42</v>
      </c>
      <c r="E36" s="36">
        <v>8717.5</v>
      </c>
      <c r="F36" s="37">
        <v>0</v>
      </c>
      <c r="G36" s="36">
        <f t="shared" si="3"/>
        <v>8718</v>
      </c>
      <c r="H36" s="38" t="s">
        <v>9</v>
      </c>
      <c r="I36">
        <v>0.6</v>
      </c>
      <c r="J36">
        <v>0.75</v>
      </c>
      <c r="K36" s="40">
        <f t="shared" si="4"/>
        <v>11769.300000000001</v>
      </c>
      <c r="L36" s="41"/>
      <c r="M36" s="32"/>
    </row>
    <row r="37" spans="1:13" s="33" customFormat="1" ht="19.5" customHeight="1">
      <c r="A37" s="34">
        <f>IF(H37&lt;&gt;"",1+MAX($A$16:A36),"")</f>
        <v>7</v>
      </c>
      <c r="B37" s="34"/>
      <c r="C37" s="34"/>
      <c r="D37" s="35" t="s">
        <v>45</v>
      </c>
      <c r="E37" s="36">
        <v>584.92999999999995</v>
      </c>
      <c r="F37" s="37">
        <v>0</v>
      </c>
      <c r="G37" s="36">
        <f t="shared" si="3"/>
        <v>585</v>
      </c>
      <c r="H37" s="38" t="s">
        <v>9</v>
      </c>
      <c r="I37">
        <v>0.6</v>
      </c>
      <c r="J37">
        <v>0.85</v>
      </c>
      <c r="K37" s="40">
        <f t="shared" si="4"/>
        <v>848.25</v>
      </c>
      <c r="L37" s="41"/>
      <c r="M37" s="32"/>
    </row>
    <row r="38" spans="1:13" s="33" customFormat="1" ht="19.5" customHeight="1">
      <c r="A38" s="34">
        <f>IF(H38&lt;&gt;"",1+MAX($A$16:A37),"")</f>
        <v>8</v>
      </c>
      <c r="B38" s="34"/>
      <c r="C38" s="34"/>
      <c r="D38" s="35" t="s">
        <v>47</v>
      </c>
      <c r="E38" s="36">
        <v>1291.4000000000001</v>
      </c>
      <c r="F38" s="37">
        <v>0</v>
      </c>
      <c r="G38" s="36">
        <f t="shared" si="3"/>
        <v>1292</v>
      </c>
      <c r="H38" s="38" t="s">
        <v>9</v>
      </c>
      <c r="I38">
        <v>0.6</v>
      </c>
      <c r="J38">
        <v>0.75</v>
      </c>
      <c r="K38" s="40">
        <f t="shared" si="4"/>
        <v>1744.2</v>
      </c>
      <c r="L38" s="41"/>
      <c r="M38" s="32"/>
    </row>
    <row r="39" spans="1:13" s="33" customFormat="1" ht="19.5" customHeight="1">
      <c r="A39" s="34">
        <f>IF(H39&lt;&gt;"",1+MAX($A$16:A38),"")</f>
        <v>9</v>
      </c>
      <c r="B39" s="34"/>
      <c r="C39" s="34"/>
      <c r="D39" s="35" t="s">
        <v>44</v>
      </c>
      <c r="E39" s="36">
        <v>586.19999999999993</v>
      </c>
      <c r="F39" s="37">
        <v>0</v>
      </c>
      <c r="G39" s="36">
        <f t="shared" si="3"/>
        <v>587</v>
      </c>
      <c r="H39" s="38" t="s">
        <v>9</v>
      </c>
      <c r="I39">
        <v>0.6</v>
      </c>
      <c r="J39">
        <v>0.75</v>
      </c>
      <c r="K39" s="40">
        <f t="shared" si="4"/>
        <v>792.45</v>
      </c>
      <c r="L39" s="41"/>
      <c r="M39" s="32"/>
    </row>
    <row r="40" spans="1:13" s="33" customFormat="1" ht="19.5" customHeight="1">
      <c r="A40" s="34" t="str">
        <f>IF(H40&lt;&gt;"",1+MAX($A$16:A39),"")</f>
        <v/>
      </c>
      <c r="B40" s="34"/>
      <c r="C40" s="34"/>
      <c r="D40" s="35"/>
      <c r="E40" s="36"/>
      <c r="F40" s="37"/>
      <c r="G40" s="36"/>
      <c r="H40" s="38"/>
      <c r="I40" s="39"/>
      <c r="J40" s="39"/>
      <c r="K40" s="40"/>
      <c r="L40" s="41"/>
      <c r="M40" s="32"/>
    </row>
    <row r="41" spans="1:13" s="33" customFormat="1" ht="19.5" customHeight="1">
      <c r="A41" s="34" t="str">
        <f>IF(H41&lt;&gt;"",1+MAX($A$16:A40),"")</f>
        <v/>
      </c>
      <c r="B41" s="34"/>
      <c r="C41" s="34"/>
      <c r="D41" s="81" t="s">
        <v>48</v>
      </c>
      <c r="E41" s="36"/>
      <c r="F41" s="37"/>
      <c r="G41" s="36"/>
      <c r="H41" s="38"/>
      <c r="I41" s="39"/>
      <c r="J41" s="39"/>
      <c r="K41" s="40"/>
      <c r="L41" s="41"/>
      <c r="M41" s="32"/>
    </row>
    <row r="42" spans="1:13" s="33" customFormat="1" ht="19.5" customHeight="1">
      <c r="A42" s="34">
        <f>IF(H42&lt;&gt;"",1+MAX($A$16:A41),"")</f>
        <v>10</v>
      </c>
      <c r="B42" s="34"/>
      <c r="C42" s="34"/>
      <c r="D42" s="35" t="s">
        <v>42</v>
      </c>
      <c r="E42" s="36">
        <v>5257.2300000000005</v>
      </c>
      <c r="F42" s="37">
        <v>0</v>
      </c>
      <c r="G42" s="36">
        <f t="shared" si="3"/>
        <v>5258</v>
      </c>
      <c r="H42" s="38" t="s">
        <v>9</v>
      </c>
      <c r="I42">
        <v>0.6</v>
      </c>
      <c r="J42">
        <v>0.75</v>
      </c>
      <c r="K42" s="40">
        <f t="shared" si="4"/>
        <v>7098.3</v>
      </c>
      <c r="L42" s="41"/>
      <c r="M42" s="32"/>
    </row>
    <row r="43" spans="1:13" s="33" customFormat="1" ht="19.5" customHeight="1">
      <c r="A43" s="34">
        <f>IF(H43&lt;&gt;"",1+MAX($A$16:A42),"")</f>
        <v>11</v>
      </c>
      <c r="B43" s="34"/>
      <c r="C43" s="34"/>
      <c r="D43" s="35" t="s">
        <v>43</v>
      </c>
      <c r="E43" s="36">
        <v>691.35</v>
      </c>
      <c r="F43" s="37">
        <v>0</v>
      </c>
      <c r="G43" s="36">
        <f t="shared" si="3"/>
        <v>692</v>
      </c>
      <c r="H43" s="38" t="s">
        <v>9</v>
      </c>
      <c r="I43">
        <v>0.6</v>
      </c>
      <c r="J43">
        <v>0.75</v>
      </c>
      <c r="K43" s="40">
        <f t="shared" si="4"/>
        <v>934.2</v>
      </c>
      <c r="L43" s="41"/>
      <c r="M43" s="32"/>
    </row>
    <row r="44" spans="1:13" s="33" customFormat="1" ht="19.5" customHeight="1">
      <c r="A44" s="34">
        <f>IF(H44&lt;&gt;"",1+MAX($A$16:A43),"")</f>
        <v>12</v>
      </c>
      <c r="B44" s="34"/>
      <c r="C44" s="34"/>
      <c r="D44" s="35" t="s">
        <v>44</v>
      </c>
      <c r="E44" s="36">
        <v>366.24</v>
      </c>
      <c r="F44" s="37">
        <v>0</v>
      </c>
      <c r="G44" s="36">
        <f t="shared" si="3"/>
        <v>367</v>
      </c>
      <c r="H44" s="38" t="s">
        <v>9</v>
      </c>
      <c r="I44">
        <v>0.6</v>
      </c>
      <c r="J44">
        <v>0.75</v>
      </c>
      <c r="K44" s="40">
        <f t="shared" si="4"/>
        <v>495.45000000000005</v>
      </c>
      <c r="L44" s="41"/>
      <c r="M44" s="32"/>
    </row>
    <row r="45" spans="1:13" s="33" customFormat="1" ht="19.5" customHeight="1">
      <c r="A45" s="34">
        <f>IF(H45&lt;&gt;"",1+MAX($A$16:A44),"")</f>
        <v>13</v>
      </c>
      <c r="B45" s="34"/>
      <c r="C45" s="34"/>
      <c r="D45" s="35" t="s">
        <v>45</v>
      </c>
      <c r="E45" s="36">
        <v>569.76</v>
      </c>
      <c r="F45" s="37">
        <v>0</v>
      </c>
      <c r="G45" s="36">
        <f t="shared" si="3"/>
        <v>570</v>
      </c>
      <c r="H45" s="38" t="s">
        <v>9</v>
      </c>
      <c r="I45">
        <v>0.6</v>
      </c>
      <c r="J45">
        <v>0.85</v>
      </c>
      <c r="K45" s="40">
        <f t="shared" si="4"/>
        <v>826.5</v>
      </c>
      <c r="L45" s="41"/>
      <c r="M45" s="32"/>
    </row>
    <row r="46" spans="1:13" s="33" customFormat="1" ht="19.5" customHeight="1">
      <c r="A46" s="34" t="str">
        <f>IF(H46&lt;&gt;"",1+MAX($A$16:A45),"")</f>
        <v/>
      </c>
      <c r="B46" s="34"/>
      <c r="C46" s="34"/>
      <c r="D46" s="35"/>
      <c r="E46" s="36"/>
      <c r="F46" s="37"/>
      <c r="G46" s="36"/>
      <c r="H46" s="38"/>
      <c r="I46" s="39"/>
      <c r="J46" s="39"/>
      <c r="K46" s="40"/>
      <c r="L46" s="41"/>
      <c r="M46" s="32"/>
    </row>
    <row r="47" spans="1:13" s="33" customFormat="1" ht="19.5" customHeight="1">
      <c r="A47" s="34" t="str">
        <f>IF(H47&lt;&gt;"",1+MAX($A$16:A46),"")</f>
        <v/>
      </c>
      <c r="B47" s="34"/>
      <c r="C47" s="34"/>
      <c r="D47" s="81" t="s">
        <v>49</v>
      </c>
      <c r="E47" s="36"/>
      <c r="F47" s="37"/>
      <c r="G47" s="36"/>
      <c r="H47" s="38"/>
      <c r="I47" s="39"/>
      <c r="J47" s="39"/>
      <c r="K47" s="40"/>
      <c r="L47" s="41"/>
      <c r="M47" s="32"/>
    </row>
    <row r="48" spans="1:13" s="33" customFormat="1" ht="19.5" customHeight="1">
      <c r="A48" s="34">
        <f>IF(H48&lt;&gt;"",1+MAX($A$16:A47),"")</f>
        <v>14</v>
      </c>
      <c r="B48" s="34"/>
      <c r="C48" s="34"/>
      <c r="D48" s="35" t="s">
        <v>42</v>
      </c>
      <c r="E48" s="36">
        <v>5522.22</v>
      </c>
      <c r="F48" s="37">
        <v>0</v>
      </c>
      <c r="G48" s="36">
        <f t="shared" si="3"/>
        <v>5523</v>
      </c>
      <c r="H48" s="38" t="s">
        <v>9</v>
      </c>
      <c r="I48">
        <v>0.6</v>
      </c>
      <c r="J48">
        <v>0.75</v>
      </c>
      <c r="K48" s="40">
        <f t="shared" si="4"/>
        <v>7456.05</v>
      </c>
      <c r="L48" s="41"/>
      <c r="M48" s="32"/>
    </row>
    <row r="49" spans="1:13" s="33" customFormat="1" ht="19.5" customHeight="1">
      <c r="A49" s="34">
        <f>IF(H49&lt;&gt;"",1+MAX($A$16:A48),"")</f>
        <v>15</v>
      </c>
      <c r="B49" s="34"/>
      <c r="C49" s="34"/>
      <c r="D49" s="35" t="s">
        <v>45</v>
      </c>
      <c r="E49" s="36">
        <v>585.20000000000005</v>
      </c>
      <c r="F49" s="37">
        <v>0</v>
      </c>
      <c r="G49" s="36">
        <f t="shared" si="3"/>
        <v>586</v>
      </c>
      <c r="H49" s="38" t="s">
        <v>9</v>
      </c>
      <c r="I49">
        <v>0.6</v>
      </c>
      <c r="J49">
        <v>0.85</v>
      </c>
      <c r="K49" s="40">
        <f t="shared" si="4"/>
        <v>849.69999999999993</v>
      </c>
      <c r="L49" s="41"/>
      <c r="M49" s="32"/>
    </row>
    <row r="50" spans="1:13" s="33" customFormat="1" ht="19.5" customHeight="1">
      <c r="A50" s="34">
        <f>IF(H50&lt;&gt;"",1+MAX($A$16:A49),"")</f>
        <v>16</v>
      </c>
      <c r="B50" s="34"/>
      <c r="C50" s="34"/>
      <c r="D50" s="35" t="s">
        <v>44</v>
      </c>
      <c r="E50" s="36">
        <v>421.43999999999994</v>
      </c>
      <c r="F50" s="37">
        <v>0</v>
      </c>
      <c r="G50" s="36">
        <f t="shared" si="3"/>
        <v>422</v>
      </c>
      <c r="H50" s="38" t="s">
        <v>9</v>
      </c>
      <c r="I50">
        <v>0.6</v>
      </c>
      <c r="J50">
        <v>0.75</v>
      </c>
      <c r="K50" s="40">
        <f t="shared" si="4"/>
        <v>569.70000000000005</v>
      </c>
      <c r="L50" s="41"/>
      <c r="M50" s="32"/>
    </row>
    <row r="51" spans="1:13" s="33" customFormat="1" ht="19.5" customHeight="1">
      <c r="A51" s="34">
        <f>IF(H51&lt;&gt;"",1+MAX($A$16:A50),"")</f>
        <v>17</v>
      </c>
      <c r="B51" s="34"/>
      <c r="C51" s="34"/>
      <c r="D51" s="35" t="s">
        <v>47</v>
      </c>
      <c r="E51" s="36">
        <v>657.36</v>
      </c>
      <c r="F51" s="37">
        <v>0</v>
      </c>
      <c r="G51" s="36">
        <f t="shared" si="3"/>
        <v>658</v>
      </c>
      <c r="H51" s="38" t="s">
        <v>9</v>
      </c>
      <c r="I51">
        <v>0.6</v>
      </c>
      <c r="J51">
        <v>0.75</v>
      </c>
      <c r="K51" s="40">
        <f t="shared" si="4"/>
        <v>888.30000000000007</v>
      </c>
      <c r="L51" s="41"/>
      <c r="M51" s="32"/>
    </row>
    <row r="52" spans="1:13" s="33" customFormat="1" ht="19.5" customHeight="1">
      <c r="A52" s="34" t="str">
        <f>IF(H52&lt;&gt;"",1+MAX($A$16:A51),"")</f>
        <v/>
      </c>
      <c r="B52" s="34"/>
      <c r="C52" s="34"/>
      <c r="D52" s="35"/>
      <c r="E52" s="36"/>
      <c r="F52" s="37"/>
      <c r="G52" s="36"/>
      <c r="H52" s="38"/>
      <c r="I52" s="39"/>
      <c r="J52" s="39"/>
      <c r="K52" s="40"/>
      <c r="L52" s="41"/>
      <c r="M52" s="32"/>
    </row>
    <row r="53" spans="1:13" s="33" customFormat="1" ht="19.5" customHeight="1">
      <c r="A53" s="34" t="str">
        <f>IF(H53&lt;&gt;"",1+MAX($A$16:A52),"")</f>
        <v/>
      </c>
      <c r="B53" s="34"/>
      <c r="C53" s="34"/>
      <c r="D53" s="81" t="s">
        <v>50</v>
      </c>
      <c r="E53" s="36"/>
      <c r="F53" s="37"/>
      <c r="G53" s="36"/>
      <c r="H53" s="38"/>
      <c r="I53" s="39"/>
      <c r="J53" s="39"/>
      <c r="K53" s="40"/>
      <c r="L53" s="41"/>
      <c r="M53" s="32"/>
    </row>
    <row r="54" spans="1:13" s="33" customFormat="1" ht="19.5" customHeight="1">
      <c r="A54" s="34">
        <f>IF(H54&lt;&gt;"",1+MAX($A$16:A53),"")</f>
        <v>18</v>
      </c>
      <c r="B54" s="34"/>
      <c r="C54" s="34"/>
      <c r="D54" s="35" t="s">
        <v>42</v>
      </c>
      <c r="E54" s="36">
        <v>4348.3</v>
      </c>
      <c r="F54" s="37">
        <v>0</v>
      </c>
      <c r="G54" s="36">
        <f t="shared" si="3"/>
        <v>4349</v>
      </c>
      <c r="H54" s="38" t="s">
        <v>9</v>
      </c>
      <c r="I54">
        <v>0.6</v>
      </c>
      <c r="J54">
        <v>0.75</v>
      </c>
      <c r="K54" s="40">
        <f t="shared" si="4"/>
        <v>5871.1500000000005</v>
      </c>
      <c r="L54" s="41"/>
      <c r="M54" s="32"/>
    </row>
    <row r="55" spans="1:13" s="33" customFormat="1" ht="19.5" customHeight="1">
      <c r="A55" s="34">
        <f>IF(H55&lt;&gt;"",1+MAX($A$16:A54),"")</f>
        <v>19</v>
      </c>
      <c r="B55" s="34"/>
      <c r="C55" s="34"/>
      <c r="D55" s="35" t="s">
        <v>47</v>
      </c>
      <c r="E55" s="36">
        <v>507.54</v>
      </c>
      <c r="F55" s="37">
        <v>0</v>
      </c>
      <c r="G55" s="36">
        <f t="shared" si="3"/>
        <v>508</v>
      </c>
      <c r="H55" s="38" t="s">
        <v>9</v>
      </c>
      <c r="I55">
        <v>0.6</v>
      </c>
      <c r="J55">
        <v>0.75</v>
      </c>
      <c r="K55" s="40">
        <f t="shared" si="4"/>
        <v>685.80000000000007</v>
      </c>
      <c r="L55" s="41"/>
      <c r="M55" s="32"/>
    </row>
    <row r="56" spans="1:13" s="33" customFormat="1" ht="19.5" customHeight="1">
      <c r="A56" s="34">
        <f>IF(H56&lt;&gt;"",1+MAX($A$16:A55),"")</f>
        <v>20</v>
      </c>
      <c r="B56" s="34"/>
      <c r="C56" s="34"/>
      <c r="D56" s="33" t="s">
        <v>44</v>
      </c>
      <c r="E56" s="33">
        <v>252.32</v>
      </c>
      <c r="F56" s="37">
        <v>0</v>
      </c>
      <c r="G56" s="36">
        <f t="shared" si="3"/>
        <v>253</v>
      </c>
      <c r="H56" s="38" t="s">
        <v>9</v>
      </c>
      <c r="I56">
        <v>0.6</v>
      </c>
      <c r="J56">
        <v>0.75</v>
      </c>
      <c r="K56" s="40">
        <f t="shared" si="4"/>
        <v>341.55</v>
      </c>
      <c r="L56" s="41"/>
      <c r="M56" s="32"/>
    </row>
    <row r="57" spans="1:13" s="33" customFormat="1" ht="19.5" customHeight="1">
      <c r="A57" s="34">
        <f>IF(H57&lt;&gt;"",1+MAX($A$16:A56),"")</f>
        <v>21</v>
      </c>
      <c r="B57" s="34"/>
      <c r="C57" s="34"/>
      <c r="D57" s="33" t="s">
        <v>45</v>
      </c>
      <c r="E57" s="33">
        <v>744.54</v>
      </c>
      <c r="F57" s="37">
        <v>0</v>
      </c>
      <c r="G57" s="36">
        <f t="shared" si="3"/>
        <v>745</v>
      </c>
      <c r="H57" s="38" t="s">
        <v>9</v>
      </c>
      <c r="I57">
        <v>0.6</v>
      </c>
      <c r="J57">
        <v>0.85</v>
      </c>
      <c r="K57" s="40">
        <f t="shared" si="4"/>
        <v>1080.25</v>
      </c>
      <c r="L57" s="41"/>
      <c r="M57" s="32"/>
    </row>
    <row r="58" spans="1:13" s="33" customFormat="1" ht="19.5" customHeight="1">
      <c r="A58" s="34" t="str">
        <f>IF(H58&lt;&gt;"",1+MAX($A$16:A57),"")</f>
        <v/>
      </c>
      <c r="B58" s="34"/>
      <c r="C58" s="34"/>
      <c r="F58" s="37"/>
      <c r="G58" s="36"/>
      <c r="H58" s="38"/>
      <c r="I58" s="39"/>
      <c r="J58" s="39"/>
      <c r="K58" s="40"/>
      <c r="L58" s="41"/>
      <c r="M58" s="32"/>
    </row>
    <row r="59" spans="1:13" s="33" customFormat="1">
      <c r="A59" s="34" t="str">
        <f>IF(H59&lt;&gt;"",1+MAX($A$16:A58),"")</f>
        <v/>
      </c>
      <c r="B59" s="34"/>
      <c r="C59" s="34"/>
      <c r="D59" s="81" t="s">
        <v>51</v>
      </c>
      <c r="E59" s="36"/>
      <c r="F59" s="37"/>
      <c r="G59" s="36"/>
      <c r="H59" s="38"/>
      <c r="I59" s="39"/>
      <c r="J59" s="39"/>
      <c r="K59" s="40"/>
      <c r="L59" s="41"/>
      <c r="M59" s="32"/>
    </row>
    <row r="60" spans="1:13" s="33" customFormat="1">
      <c r="A60" s="34">
        <f>IF(H60&lt;&gt;"",1+MAX($A$16:A59),"")</f>
        <v>22</v>
      </c>
      <c r="B60" s="34"/>
      <c r="C60" s="34"/>
      <c r="D60" s="35" t="s">
        <v>42</v>
      </c>
      <c r="E60" s="36">
        <v>1039.8300000000002</v>
      </c>
      <c r="F60" s="37">
        <v>0</v>
      </c>
      <c r="G60" s="36">
        <f t="shared" si="3"/>
        <v>1040</v>
      </c>
      <c r="H60" s="38" t="s">
        <v>9</v>
      </c>
      <c r="I60">
        <v>0.6</v>
      </c>
      <c r="J60">
        <v>0.75</v>
      </c>
      <c r="K60" s="40">
        <f t="shared" si="4"/>
        <v>1404</v>
      </c>
      <c r="L60" s="41"/>
      <c r="M60" s="32"/>
    </row>
    <row r="61" spans="1:13" s="33" customFormat="1">
      <c r="A61" s="34">
        <f>IF(H61&lt;&gt;"",1+MAX($A$16:A60),"")</f>
        <v>23</v>
      </c>
      <c r="B61" s="34"/>
      <c r="C61" s="34"/>
      <c r="D61" s="35" t="s">
        <v>42</v>
      </c>
      <c r="E61" s="36">
        <v>1992.96</v>
      </c>
      <c r="F61" s="37">
        <v>0</v>
      </c>
      <c r="G61" s="36">
        <f t="shared" si="3"/>
        <v>1993</v>
      </c>
      <c r="H61" s="38" t="s">
        <v>9</v>
      </c>
      <c r="I61">
        <v>0.6</v>
      </c>
      <c r="J61">
        <v>0.75</v>
      </c>
      <c r="K61" s="40">
        <f t="shared" si="4"/>
        <v>2690.55</v>
      </c>
      <c r="L61" s="41"/>
      <c r="M61" s="32"/>
    </row>
    <row r="62" spans="1:13" s="33" customFormat="1">
      <c r="A62" s="34">
        <f>IF(H62&lt;&gt;"",1+MAX($A$16:A61),"")</f>
        <v>24</v>
      </c>
      <c r="B62" s="34"/>
      <c r="C62" s="34"/>
      <c r="D62" s="35" t="s">
        <v>47</v>
      </c>
      <c r="E62" s="36">
        <v>684.75</v>
      </c>
      <c r="F62" s="37">
        <v>0</v>
      </c>
      <c r="G62" s="36">
        <f t="shared" si="3"/>
        <v>685</v>
      </c>
      <c r="H62" s="38" t="s">
        <v>9</v>
      </c>
      <c r="I62">
        <v>0.6</v>
      </c>
      <c r="J62">
        <v>0.75</v>
      </c>
      <c r="K62" s="40">
        <f t="shared" si="4"/>
        <v>924.75000000000011</v>
      </c>
      <c r="L62" s="41"/>
      <c r="M62" s="32"/>
    </row>
    <row r="63" spans="1:13" s="33" customFormat="1">
      <c r="A63" s="34">
        <f>IF(H63&lt;&gt;"",1+MAX($A$16:A62),"")</f>
        <v>25</v>
      </c>
      <c r="B63" s="34"/>
      <c r="C63" s="34"/>
      <c r="D63" s="35" t="s">
        <v>45</v>
      </c>
      <c r="E63" s="36">
        <v>580.30999999999995</v>
      </c>
      <c r="F63" s="37">
        <v>0</v>
      </c>
      <c r="G63" s="36">
        <f t="shared" si="3"/>
        <v>581</v>
      </c>
      <c r="H63" s="38" t="s">
        <v>9</v>
      </c>
      <c r="I63">
        <v>0.6</v>
      </c>
      <c r="J63">
        <v>0.85</v>
      </c>
      <c r="K63" s="40">
        <f t="shared" si="4"/>
        <v>842.44999999999993</v>
      </c>
      <c r="L63" s="41"/>
      <c r="M63" s="32"/>
    </row>
    <row r="64" spans="1:13" s="33" customFormat="1">
      <c r="A64" s="34" t="str">
        <f>IF(H64&lt;&gt;"",1+MAX($A$16:A63),"")</f>
        <v/>
      </c>
      <c r="B64" s="34"/>
      <c r="C64" s="34"/>
      <c r="D64" s="35"/>
      <c r="E64" s="36"/>
      <c r="F64" s="37"/>
      <c r="G64" s="36"/>
      <c r="H64" s="38"/>
      <c r="I64" s="39"/>
      <c r="J64" s="39"/>
      <c r="K64" s="40"/>
      <c r="L64" s="41"/>
      <c r="M64" s="32"/>
    </row>
    <row r="65" spans="1:13" s="33" customFormat="1">
      <c r="A65" s="34" t="str">
        <f>IF(H65&lt;&gt;"",1+MAX($A$16:A64),"")</f>
        <v/>
      </c>
      <c r="B65" s="34"/>
      <c r="C65" s="34"/>
      <c r="D65" s="81" t="s">
        <v>52</v>
      </c>
      <c r="E65" s="36"/>
      <c r="F65" s="37"/>
      <c r="G65" s="36"/>
      <c r="H65" s="38"/>
      <c r="I65" s="39"/>
      <c r="J65" s="39"/>
      <c r="K65" s="40"/>
      <c r="L65" s="41"/>
      <c r="M65" s="32"/>
    </row>
    <row r="66" spans="1:13" s="33" customFormat="1">
      <c r="A66" s="34">
        <f>IF(H66&lt;&gt;"",1+MAX($A$16:A65),"")</f>
        <v>26</v>
      </c>
      <c r="B66" s="34"/>
      <c r="C66" s="34"/>
      <c r="D66" s="35" t="s">
        <v>42</v>
      </c>
      <c r="E66" s="36">
        <v>13641.539999999999</v>
      </c>
      <c r="F66" s="37">
        <v>0</v>
      </c>
      <c r="G66" s="36">
        <f t="shared" si="3"/>
        <v>13642</v>
      </c>
      <c r="H66" s="38" t="s">
        <v>9</v>
      </c>
      <c r="I66">
        <v>0.6</v>
      </c>
      <c r="J66">
        <v>0.75</v>
      </c>
      <c r="K66" s="40">
        <f t="shared" si="4"/>
        <v>18416.7</v>
      </c>
      <c r="L66" s="41"/>
      <c r="M66" s="32"/>
    </row>
    <row r="67" spans="1:13" s="33" customFormat="1">
      <c r="A67" s="34">
        <f>IF(H67&lt;&gt;"",1+MAX($A$16:A66),"")</f>
        <v>27</v>
      </c>
      <c r="B67" s="34"/>
      <c r="C67" s="34"/>
      <c r="D67" s="35" t="s">
        <v>47</v>
      </c>
      <c r="E67" s="36">
        <v>1387.32</v>
      </c>
      <c r="F67" s="37">
        <v>0</v>
      </c>
      <c r="G67" s="36">
        <f t="shared" si="3"/>
        <v>1388</v>
      </c>
      <c r="H67" s="38" t="s">
        <v>9</v>
      </c>
      <c r="I67">
        <v>0.6</v>
      </c>
      <c r="J67">
        <v>0.75</v>
      </c>
      <c r="K67" s="40">
        <f t="shared" si="4"/>
        <v>1873.8000000000002</v>
      </c>
      <c r="L67" s="41"/>
      <c r="M67" s="32"/>
    </row>
    <row r="68" spans="1:13" s="33" customFormat="1">
      <c r="A68" s="34">
        <f>IF(H68&lt;&gt;"",1+MAX($A$16:A67),"")</f>
        <v>28</v>
      </c>
      <c r="B68" s="34"/>
      <c r="C68" s="34"/>
      <c r="D68" s="35" t="s">
        <v>44</v>
      </c>
      <c r="E68" s="36">
        <v>749.28</v>
      </c>
      <c r="F68" s="37">
        <v>0</v>
      </c>
      <c r="G68" s="36">
        <f t="shared" si="3"/>
        <v>750</v>
      </c>
      <c r="H68" s="38" t="s">
        <v>9</v>
      </c>
      <c r="I68">
        <v>0.6</v>
      </c>
      <c r="J68">
        <v>0.75</v>
      </c>
      <c r="K68" s="40">
        <f t="shared" si="4"/>
        <v>1012.5000000000001</v>
      </c>
      <c r="L68" s="41"/>
      <c r="M68" s="32"/>
    </row>
    <row r="69" spans="1:13" s="33" customFormat="1">
      <c r="A69" s="34">
        <f>IF(H69&lt;&gt;"",1+MAX($A$16:A68),"")</f>
        <v>29</v>
      </c>
      <c r="B69" s="34"/>
      <c r="C69" s="34"/>
      <c r="D69" s="35" t="s">
        <v>45</v>
      </c>
      <c r="E69" s="36">
        <v>660.98</v>
      </c>
      <c r="F69" s="37">
        <v>0</v>
      </c>
      <c r="G69" s="36">
        <f t="shared" si="3"/>
        <v>661</v>
      </c>
      <c r="H69" s="38" t="s">
        <v>9</v>
      </c>
      <c r="I69">
        <v>0.6</v>
      </c>
      <c r="J69">
        <v>0.85</v>
      </c>
      <c r="K69" s="40">
        <f t="shared" si="4"/>
        <v>958.44999999999993</v>
      </c>
      <c r="L69" s="41"/>
      <c r="M69" s="32"/>
    </row>
    <row r="70" spans="1:13" s="33" customFormat="1">
      <c r="A70" s="34" t="str">
        <f>IF(H70&lt;&gt;"",1+MAX($A$16:A69),"")</f>
        <v/>
      </c>
      <c r="B70" s="34"/>
      <c r="C70" s="34"/>
      <c r="D70" s="35"/>
      <c r="E70" s="36"/>
      <c r="F70" s="37"/>
      <c r="G70" s="36"/>
      <c r="H70" s="38"/>
      <c r="I70" s="39"/>
      <c r="J70" s="39"/>
      <c r="K70" s="40"/>
      <c r="L70" s="41"/>
      <c r="M70" s="32"/>
    </row>
    <row r="71" spans="1:13" s="33" customFormat="1">
      <c r="A71" s="34" t="str">
        <f>IF(H71&lt;&gt;"",1+MAX($A$16:A70),"")</f>
        <v/>
      </c>
      <c r="B71" s="34"/>
      <c r="C71" s="34"/>
      <c r="D71" s="81" t="s">
        <v>53</v>
      </c>
      <c r="E71" s="36"/>
      <c r="F71" s="37"/>
      <c r="G71" s="36"/>
      <c r="H71" s="38"/>
      <c r="I71" s="39"/>
      <c r="J71" s="39"/>
      <c r="K71" s="40"/>
      <c r="L71" s="41"/>
      <c r="M71" s="32"/>
    </row>
    <row r="72" spans="1:13" s="33" customFormat="1">
      <c r="A72" s="34">
        <f>IF(H72&lt;&gt;"",1+MAX($A$16:A71),"")</f>
        <v>30</v>
      </c>
      <c r="B72" s="34"/>
      <c r="C72" s="34"/>
      <c r="D72" s="35" t="s">
        <v>42</v>
      </c>
      <c r="E72" s="36">
        <v>5243.7</v>
      </c>
      <c r="F72" s="37">
        <v>0</v>
      </c>
      <c r="G72" s="36">
        <f t="shared" si="3"/>
        <v>5244</v>
      </c>
      <c r="H72" s="38" t="s">
        <v>9</v>
      </c>
      <c r="I72">
        <v>0.6</v>
      </c>
      <c r="J72">
        <v>0.75</v>
      </c>
      <c r="K72" s="40">
        <f t="shared" si="4"/>
        <v>7079.4000000000005</v>
      </c>
      <c r="L72" s="41"/>
      <c r="M72" s="32"/>
    </row>
    <row r="73" spans="1:13" s="33" customFormat="1">
      <c r="A73" s="34">
        <f>IF(H73&lt;&gt;"",1+MAX($A$16:A72),"")</f>
        <v>31</v>
      </c>
      <c r="B73" s="34"/>
      <c r="C73" s="34"/>
      <c r="D73" s="35" t="s">
        <v>47</v>
      </c>
      <c r="E73" s="36">
        <v>697.62</v>
      </c>
      <c r="F73" s="37">
        <v>0</v>
      </c>
      <c r="G73" s="36">
        <f t="shared" si="3"/>
        <v>698</v>
      </c>
      <c r="H73" s="38" t="s">
        <v>9</v>
      </c>
      <c r="I73">
        <v>0.6</v>
      </c>
      <c r="J73">
        <v>0.75</v>
      </c>
      <c r="K73" s="40">
        <f t="shared" si="4"/>
        <v>942.30000000000007</v>
      </c>
      <c r="L73" s="41"/>
      <c r="M73" s="32"/>
    </row>
    <row r="74" spans="1:13" s="33" customFormat="1">
      <c r="A74" s="34">
        <f>IF(H74&lt;&gt;"",1+MAX($A$16:A73),"")</f>
        <v>32</v>
      </c>
      <c r="B74" s="34"/>
      <c r="C74" s="34"/>
      <c r="D74" s="35" t="s">
        <v>44</v>
      </c>
      <c r="E74" s="36">
        <v>352.20000000000005</v>
      </c>
      <c r="F74" s="37">
        <v>0</v>
      </c>
      <c r="G74" s="36">
        <f t="shared" si="3"/>
        <v>353</v>
      </c>
      <c r="H74" s="38" t="s">
        <v>9</v>
      </c>
      <c r="I74">
        <v>0.6</v>
      </c>
      <c r="J74">
        <v>0.75</v>
      </c>
      <c r="K74" s="40">
        <f t="shared" si="4"/>
        <v>476.55</v>
      </c>
      <c r="L74" s="41"/>
      <c r="M74" s="32"/>
    </row>
    <row r="75" spans="1:13" s="33" customFormat="1">
      <c r="A75" s="34">
        <f>IF(H75&lt;&gt;"",1+MAX($A$16:A74),"")</f>
        <v>33</v>
      </c>
      <c r="B75" s="34"/>
      <c r="C75" s="34"/>
      <c r="D75" s="35" t="s">
        <v>45</v>
      </c>
      <c r="E75" s="36">
        <v>576.79999999999995</v>
      </c>
      <c r="F75" s="37">
        <v>0</v>
      </c>
      <c r="G75" s="36">
        <f t="shared" si="3"/>
        <v>577</v>
      </c>
      <c r="H75" s="38" t="s">
        <v>9</v>
      </c>
      <c r="I75">
        <v>0.6</v>
      </c>
      <c r="J75">
        <v>0.85</v>
      </c>
      <c r="K75" s="40">
        <f t="shared" si="4"/>
        <v>836.65</v>
      </c>
      <c r="L75" s="41"/>
      <c r="M75" s="32"/>
    </row>
    <row r="76" spans="1:13" s="33" customFormat="1">
      <c r="A76" s="34" t="str">
        <f>IF(H76&lt;&gt;"",1+MAX($A$16:A75),"")</f>
        <v/>
      </c>
      <c r="B76" s="34"/>
      <c r="C76" s="34"/>
      <c r="D76" s="35"/>
      <c r="E76" s="36"/>
      <c r="F76" s="37"/>
      <c r="G76" s="36"/>
      <c r="H76" s="38"/>
      <c r="I76" s="39"/>
      <c r="J76" s="39"/>
      <c r="K76" s="40"/>
      <c r="L76" s="41"/>
      <c r="M76" s="32"/>
    </row>
    <row r="77" spans="1:13" s="33" customFormat="1">
      <c r="A77" s="34"/>
      <c r="B77" s="34"/>
      <c r="C77" s="34"/>
      <c r="D77" s="81" t="s">
        <v>54</v>
      </c>
      <c r="E77" s="36"/>
      <c r="F77" s="37"/>
      <c r="G77" s="36"/>
      <c r="H77" s="38"/>
      <c r="I77" s="39"/>
      <c r="J77" s="39"/>
      <c r="K77" s="40"/>
      <c r="L77" s="41"/>
      <c r="M77" s="32"/>
    </row>
    <row r="78" spans="1:13" s="33" customFormat="1">
      <c r="A78" s="34"/>
      <c r="B78" s="34"/>
      <c r="C78" s="34"/>
      <c r="D78" s="35" t="s">
        <v>42</v>
      </c>
      <c r="E78" s="36">
        <v>6948.48</v>
      </c>
      <c r="F78" s="37">
        <v>0</v>
      </c>
      <c r="G78" s="36">
        <f t="shared" si="3"/>
        <v>6949</v>
      </c>
      <c r="H78" s="38" t="s">
        <v>9</v>
      </c>
      <c r="I78">
        <v>0.6</v>
      </c>
      <c r="J78">
        <v>0.75</v>
      </c>
      <c r="K78" s="40">
        <f t="shared" si="4"/>
        <v>9381.1500000000015</v>
      </c>
      <c r="L78" s="41"/>
      <c r="M78" s="32"/>
    </row>
    <row r="79" spans="1:13" s="33" customFormat="1">
      <c r="A79" s="34"/>
      <c r="B79" s="34"/>
      <c r="C79" s="34"/>
      <c r="D79" s="35" t="s">
        <v>44</v>
      </c>
      <c r="E79" s="36">
        <v>469.28</v>
      </c>
      <c r="F79" s="37">
        <v>0</v>
      </c>
      <c r="G79" s="36">
        <f t="shared" si="3"/>
        <v>470</v>
      </c>
      <c r="H79" s="38" t="s">
        <v>9</v>
      </c>
      <c r="I79">
        <v>0.6</v>
      </c>
      <c r="J79">
        <v>0.75</v>
      </c>
      <c r="K79" s="40">
        <f t="shared" si="4"/>
        <v>634.5</v>
      </c>
      <c r="L79" s="41"/>
      <c r="M79" s="32"/>
    </row>
    <row r="80" spans="1:13" s="33" customFormat="1">
      <c r="A80" s="34"/>
      <c r="B80" s="34"/>
      <c r="C80" s="34"/>
      <c r="D80" s="35" t="s">
        <v>47</v>
      </c>
      <c r="E80" s="36">
        <v>977.24</v>
      </c>
      <c r="F80" s="37">
        <v>0</v>
      </c>
      <c r="G80" s="36">
        <f t="shared" si="3"/>
        <v>978</v>
      </c>
      <c r="H80" s="38" t="s">
        <v>9</v>
      </c>
      <c r="I80">
        <v>0.6</v>
      </c>
      <c r="J80">
        <v>0.75</v>
      </c>
      <c r="K80" s="40">
        <f t="shared" si="4"/>
        <v>1320.3000000000002</v>
      </c>
      <c r="L80" s="41"/>
      <c r="M80" s="32"/>
    </row>
    <row r="81" spans="1:13" s="33" customFormat="1">
      <c r="A81" s="34"/>
      <c r="B81" s="34"/>
      <c r="C81" s="34"/>
      <c r="D81" s="35" t="s">
        <v>45</v>
      </c>
      <c r="E81" s="36">
        <v>572.5</v>
      </c>
      <c r="F81" s="37">
        <v>0</v>
      </c>
      <c r="G81" s="36">
        <f t="shared" si="3"/>
        <v>573</v>
      </c>
      <c r="H81" s="38" t="s">
        <v>9</v>
      </c>
      <c r="I81">
        <v>0.6</v>
      </c>
      <c r="J81">
        <v>0.85</v>
      </c>
      <c r="K81" s="40">
        <f t="shared" si="4"/>
        <v>830.85</v>
      </c>
      <c r="L81" s="41"/>
      <c r="M81" s="32"/>
    </row>
    <row r="82" spans="1:13" s="33" customFormat="1">
      <c r="A82" s="34"/>
      <c r="B82" s="34"/>
      <c r="C82" s="34"/>
      <c r="D82" s="35"/>
      <c r="E82" s="36"/>
      <c r="F82" s="37"/>
      <c r="G82" s="36"/>
      <c r="H82" s="38"/>
      <c r="I82" s="39"/>
      <c r="J82" s="39"/>
      <c r="K82" s="40"/>
      <c r="L82" s="41"/>
      <c r="M82" s="32"/>
    </row>
    <row r="83" spans="1:13" s="33" customFormat="1">
      <c r="A83" s="34"/>
      <c r="B83" s="34"/>
      <c r="C83" s="34"/>
      <c r="D83" s="81" t="s">
        <v>55</v>
      </c>
      <c r="E83" s="36"/>
      <c r="F83" s="37"/>
      <c r="G83" s="36"/>
      <c r="H83" s="38"/>
      <c r="I83" s="39"/>
      <c r="J83" s="39"/>
      <c r="K83" s="40"/>
      <c r="L83" s="41"/>
      <c r="M83" s="32"/>
    </row>
    <row r="84" spans="1:13" s="33" customFormat="1">
      <c r="A84" s="34"/>
      <c r="B84" s="34"/>
      <c r="C84" s="34"/>
      <c r="D84" s="35" t="s">
        <v>56</v>
      </c>
      <c r="E84" s="36">
        <v>465.52</v>
      </c>
      <c r="F84" s="37">
        <v>0</v>
      </c>
      <c r="G84" s="36">
        <f t="shared" si="3"/>
        <v>466</v>
      </c>
      <c r="H84" s="38" t="s">
        <v>9</v>
      </c>
      <c r="I84">
        <v>0.6</v>
      </c>
      <c r="J84">
        <v>0.75</v>
      </c>
      <c r="K84" s="40">
        <f t="shared" si="4"/>
        <v>629.1</v>
      </c>
      <c r="L84" s="41"/>
      <c r="M84" s="32"/>
    </row>
    <row r="85" spans="1:13" s="33" customFormat="1">
      <c r="A85" s="34"/>
      <c r="B85" s="34"/>
      <c r="C85" s="34"/>
      <c r="D85" s="35" t="s">
        <v>42</v>
      </c>
      <c r="E85" s="36">
        <v>3796.1000000000004</v>
      </c>
      <c r="F85" s="37">
        <v>0</v>
      </c>
      <c r="G85" s="36">
        <f t="shared" si="3"/>
        <v>3797</v>
      </c>
      <c r="H85" s="38" t="s">
        <v>9</v>
      </c>
      <c r="I85">
        <v>0.6</v>
      </c>
      <c r="J85">
        <v>0.75</v>
      </c>
      <c r="K85" s="40">
        <f t="shared" si="4"/>
        <v>5125.9500000000007</v>
      </c>
      <c r="L85" s="41"/>
      <c r="M85" s="32"/>
    </row>
    <row r="86" spans="1:13" s="33" customFormat="1">
      <c r="A86" s="34"/>
      <c r="B86" s="34"/>
      <c r="C86" s="34"/>
      <c r="D86" s="35" t="s">
        <v>44</v>
      </c>
      <c r="E86" s="36">
        <v>261.44</v>
      </c>
      <c r="F86" s="37">
        <v>0</v>
      </c>
      <c r="G86" s="36">
        <f t="shared" si="3"/>
        <v>262</v>
      </c>
      <c r="H86" s="38" t="s">
        <v>9</v>
      </c>
      <c r="I86">
        <v>0.6</v>
      </c>
      <c r="J86">
        <v>0.75</v>
      </c>
      <c r="K86" s="40">
        <f t="shared" si="4"/>
        <v>353.70000000000005</v>
      </c>
      <c r="L86" s="41"/>
      <c r="M86" s="32"/>
    </row>
    <row r="87" spans="1:13" s="33" customFormat="1">
      <c r="A87" s="34"/>
      <c r="B87" s="34"/>
      <c r="C87" s="34"/>
      <c r="D87" s="35" t="s">
        <v>45</v>
      </c>
      <c r="E87" s="36">
        <v>635.96</v>
      </c>
      <c r="F87" s="37">
        <v>0</v>
      </c>
      <c r="G87" s="36">
        <f t="shared" si="3"/>
        <v>636</v>
      </c>
      <c r="H87" s="38" t="s">
        <v>9</v>
      </c>
      <c r="I87">
        <v>0.6</v>
      </c>
      <c r="J87">
        <v>0.85</v>
      </c>
      <c r="K87" s="40">
        <f t="shared" si="4"/>
        <v>922.19999999999993</v>
      </c>
      <c r="L87" s="41"/>
      <c r="M87" s="32"/>
    </row>
    <row r="88" spans="1:13" s="33" customFormat="1">
      <c r="A88" s="34"/>
      <c r="B88" s="34"/>
      <c r="C88" s="34"/>
      <c r="D88" s="35"/>
      <c r="E88" s="36"/>
      <c r="F88" s="37"/>
      <c r="G88" s="36"/>
      <c r="H88" s="38"/>
      <c r="I88" s="39"/>
      <c r="J88" s="39"/>
      <c r="K88" s="40"/>
      <c r="L88" s="41"/>
      <c r="M88" s="32"/>
    </row>
    <row r="89" spans="1:13" s="33" customFormat="1">
      <c r="A89" s="34"/>
      <c r="B89" s="34"/>
      <c r="C89" s="34"/>
      <c r="D89" s="81" t="s">
        <v>57</v>
      </c>
      <c r="E89" s="36"/>
      <c r="F89" s="37"/>
      <c r="G89" s="36"/>
      <c r="H89" s="38"/>
      <c r="I89" s="39"/>
      <c r="J89" s="39"/>
      <c r="K89" s="40"/>
      <c r="L89" s="41"/>
      <c r="M89" s="32"/>
    </row>
    <row r="90" spans="1:13" s="33" customFormat="1">
      <c r="A90" s="34"/>
      <c r="B90" s="34"/>
      <c r="C90" s="34"/>
      <c r="D90" s="35" t="s">
        <v>42</v>
      </c>
      <c r="E90" s="36">
        <v>4114.88</v>
      </c>
      <c r="F90" s="37">
        <v>0</v>
      </c>
      <c r="G90" s="36">
        <f t="shared" si="3"/>
        <v>4115</v>
      </c>
      <c r="H90" s="38" t="s">
        <v>9</v>
      </c>
      <c r="I90">
        <v>0.6</v>
      </c>
      <c r="J90">
        <v>0.75</v>
      </c>
      <c r="K90" s="40">
        <f t="shared" si="4"/>
        <v>5555.25</v>
      </c>
      <c r="L90" s="41"/>
      <c r="M90" s="32"/>
    </row>
    <row r="91" spans="1:13" s="33" customFormat="1">
      <c r="A91" s="34"/>
      <c r="B91" s="34"/>
      <c r="C91" s="34"/>
      <c r="D91" s="35" t="s">
        <v>47</v>
      </c>
      <c r="E91" s="36">
        <v>670.78</v>
      </c>
      <c r="F91" s="37">
        <v>0</v>
      </c>
      <c r="G91" s="36">
        <f t="shared" si="3"/>
        <v>671</v>
      </c>
      <c r="H91" s="38" t="s">
        <v>9</v>
      </c>
      <c r="I91">
        <v>0.6</v>
      </c>
      <c r="J91">
        <v>0.75</v>
      </c>
      <c r="K91" s="40">
        <f t="shared" si="4"/>
        <v>905.85</v>
      </c>
      <c r="L91" s="41"/>
      <c r="M91" s="32"/>
    </row>
    <row r="92" spans="1:13" s="33" customFormat="1">
      <c r="A92" s="34"/>
      <c r="B92" s="34"/>
      <c r="C92" s="34"/>
      <c r="D92" s="35" t="s">
        <v>44</v>
      </c>
      <c r="E92" s="36">
        <v>252.56</v>
      </c>
      <c r="F92" s="37">
        <v>0</v>
      </c>
      <c r="G92" s="36">
        <f t="shared" si="3"/>
        <v>253</v>
      </c>
      <c r="H92" s="38" t="s">
        <v>9</v>
      </c>
      <c r="I92">
        <v>0.6</v>
      </c>
      <c r="J92">
        <v>0.75</v>
      </c>
      <c r="K92" s="40">
        <f t="shared" si="4"/>
        <v>341.55</v>
      </c>
      <c r="L92" s="41"/>
      <c r="M92" s="32"/>
    </row>
    <row r="93" spans="1:13" s="33" customFormat="1">
      <c r="A93" s="34"/>
      <c r="B93" s="34"/>
      <c r="C93" s="34"/>
      <c r="D93" s="35" t="s">
        <v>45</v>
      </c>
      <c r="E93" s="36">
        <v>664.55</v>
      </c>
      <c r="F93" s="37">
        <v>0</v>
      </c>
      <c r="G93" s="36">
        <f t="shared" si="3"/>
        <v>665</v>
      </c>
      <c r="H93" s="38" t="s">
        <v>9</v>
      </c>
      <c r="I93">
        <v>0.6</v>
      </c>
      <c r="J93">
        <v>0.85</v>
      </c>
      <c r="K93" s="40">
        <f t="shared" si="4"/>
        <v>964.25</v>
      </c>
      <c r="L93" s="41"/>
      <c r="M93" s="32"/>
    </row>
    <row r="94" spans="1:13" s="33" customFormat="1">
      <c r="A94" s="34"/>
      <c r="B94" s="34"/>
      <c r="C94" s="34"/>
      <c r="D94" s="35"/>
      <c r="E94" s="36"/>
      <c r="F94" s="37"/>
      <c r="G94" s="36"/>
      <c r="H94" s="38"/>
      <c r="I94" s="39"/>
      <c r="J94" s="39"/>
      <c r="K94" s="40"/>
      <c r="L94" s="41"/>
      <c r="M94" s="32"/>
    </row>
    <row r="95" spans="1:13" s="33" customFormat="1">
      <c r="A95" s="34"/>
      <c r="B95" s="34"/>
      <c r="C95" s="34"/>
      <c r="D95" s="81" t="s">
        <v>58</v>
      </c>
      <c r="E95" s="36"/>
      <c r="F95" s="37"/>
      <c r="G95" s="36"/>
      <c r="H95" s="38"/>
      <c r="I95" s="39"/>
      <c r="J95" s="39"/>
      <c r="K95" s="40"/>
      <c r="L95" s="41"/>
      <c r="M95" s="32"/>
    </row>
    <row r="96" spans="1:13" s="33" customFormat="1">
      <c r="A96" s="34"/>
      <c r="B96" s="34"/>
      <c r="C96" s="34"/>
      <c r="D96" s="35" t="s">
        <v>42</v>
      </c>
      <c r="E96" s="36">
        <v>3889.6000000000004</v>
      </c>
      <c r="F96" s="37">
        <v>0</v>
      </c>
      <c r="G96" s="36">
        <f t="shared" ref="G96:G158" si="5">CEILING(E96*(1+F96),1)</f>
        <v>3890</v>
      </c>
      <c r="H96" s="38" t="s">
        <v>9</v>
      </c>
      <c r="I96">
        <v>0.6</v>
      </c>
      <c r="J96">
        <v>0.75</v>
      </c>
      <c r="K96" s="40">
        <f t="shared" ref="K96:K158" si="6">(I96+J96)*G96</f>
        <v>5251.5</v>
      </c>
      <c r="L96" s="41"/>
      <c r="M96" s="32"/>
    </row>
    <row r="97" spans="1:13" s="33" customFormat="1">
      <c r="A97" s="34"/>
      <c r="B97" s="34"/>
      <c r="C97" s="34"/>
      <c r="D97" s="35" t="s">
        <v>43</v>
      </c>
      <c r="E97" s="36">
        <v>478.94</v>
      </c>
      <c r="F97" s="37">
        <v>0</v>
      </c>
      <c r="G97" s="36">
        <f t="shared" si="5"/>
        <v>479</v>
      </c>
      <c r="H97" s="38" t="s">
        <v>9</v>
      </c>
      <c r="I97">
        <v>0.6</v>
      </c>
      <c r="J97">
        <v>0.75</v>
      </c>
      <c r="K97" s="40">
        <f t="shared" si="6"/>
        <v>646.65000000000009</v>
      </c>
      <c r="L97" s="41"/>
      <c r="M97" s="32"/>
    </row>
    <row r="98" spans="1:13" s="33" customFormat="1">
      <c r="A98" s="34"/>
      <c r="B98" s="34"/>
      <c r="C98" s="34"/>
      <c r="D98" s="35" t="s">
        <v>44</v>
      </c>
      <c r="E98" s="36">
        <v>221.76</v>
      </c>
      <c r="F98" s="37">
        <v>0</v>
      </c>
      <c r="G98" s="36">
        <f t="shared" si="5"/>
        <v>222</v>
      </c>
      <c r="H98" s="38" t="s">
        <v>9</v>
      </c>
      <c r="I98">
        <v>0.6</v>
      </c>
      <c r="J98">
        <v>0.75</v>
      </c>
      <c r="K98" s="40">
        <f t="shared" si="6"/>
        <v>299.70000000000005</v>
      </c>
      <c r="L98" s="41"/>
      <c r="M98" s="32"/>
    </row>
    <row r="99" spans="1:13" s="33" customFormat="1">
      <c r="A99" s="34"/>
      <c r="B99" s="34"/>
      <c r="C99" s="34"/>
      <c r="D99" s="35" t="s">
        <v>45</v>
      </c>
      <c r="E99" s="36">
        <v>594.26</v>
      </c>
      <c r="F99" s="37">
        <v>0</v>
      </c>
      <c r="G99" s="36">
        <f t="shared" si="5"/>
        <v>595</v>
      </c>
      <c r="H99" s="38" t="s">
        <v>9</v>
      </c>
      <c r="I99">
        <v>0.6</v>
      </c>
      <c r="J99">
        <v>0.85</v>
      </c>
      <c r="K99" s="40">
        <f t="shared" si="6"/>
        <v>862.75</v>
      </c>
      <c r="L99" s="41"/>
      <c r="M99" s="32"/>
    </row>
    <row r="100" spans="1:13" s="33" customFormat="1">
      <c r="A100" s="34"/>
      <c r="B100" s="34"/>
      <c r="C100" s="34"/>
      <c r="D100" s="35"/>
      <c r="E100" s="36"/>
      <c r="F100" s="37"/>
      <c r="G100" s="36"/>
      <c r="H100" s="38"/>
      <c r="I100" s="39"/>
      <c r="J100" s="39"/>
      <c r="K100" s="40"/>
      <c r="L100" s="41"/>
      <c r="M100" s="32"/>
    </row>
    <row r="101" spans="1:13" s="33" customFormat="1">
      <c r="A101" s="34"/>
      <c r="B101" s="34"/>
      <c r="C101" s="34"/>
      <c r="D101" s="81" t="s">
        <v>59</v>
      </c>
      <c r="E101" s="36"/>
      <c r="F101" s="37"/>
      <c r="G101" s="36"/>
      <c r="H101" s="38"/>
      <c r="I101" s="39"/>
      <c r="J101" s="39"/>
      <c r="K101" s="40"/>
      <c r="L101" s="41"/>
      <c r="M101" s="32"/>
    </row>
    <row r="102" spans="1:13" s="33" customFormat="1">
      <c r="A102" s="34"/>
      <c r="B102" s="34"/>
      <c r="C102" s="34"/>
      <c r="D102" s="35" t="s">
        <v>42</v>
      </c>
      <c r="E102" s="36">
        <v>3602.28</v>
      </c>
      <c r="F102" s="37">
        <v>0</v>
      </c>
      <c r="G102" s="36">
        <f t="shared" si="5"/>
        <v>3603</v>
      </c>
      <c r="H102" s="38" t="s">
        <v>9</v>
      </c>
      <c r="I102">
        <v>0.6</v>
      </c>
      <c r="J102">
        <v>0.75</v>
      </c>
      <c r="K102" s="40">
        <f t="shared" si="6"/>
        <v>4864.05</v>
      </c>
      <c r="L102" s="41"/>
      <c r="M102" s="32"/>
    </row>
    <row r="103" spans="1:13" s="33" customFormat="1">
      <c r="A103" s="34"/>
      <c r="B103" s="34"/>
      <c r="C103" s="34"/>
      <c r="D103" s="35" t="s">
        <v>47</v>
      </c>
      <c r="E103" s="36">
        <v>434.94</v>
      </c>
      <c r="F103" s="37">
        <v>0</v>
      </c>
      <c r="G103" s="36">
        <f t="shared" si="5"/>
        <v>435</v>
      </c>
      <c r="H103" s="38" t="s">
        <v>9</v>
      </c>
      <c r="I103">
        <v>0.6</v>
      </c>
      <c r="J103">
        <v>0.75</v>
      </c>
      <c r="K103" s="40">
        <f t="shared" si="6"/>
        <v>587.25</v>
      </c>
      <c r="L103" s="41"/>
      <c r="M103" s="32"/>
    </row>
    <row r="104" spans="1:13" s="33" customFormat="1">
      <c r="A104" s="34"/>
      <c r="B104" s="34"/>
      <c r="C104" s="34"/>
      <c r="D104" s="35" t="s">
        <v>44</v>
      </c>
      <c r="E104" s="36">
        <v>245.28</v>
      </c>
      <c r="F104" s="37">
        <v>0</v>
      </c>
      <c r="G104" s="36">
        <f t="shared" si="5"/>
        <v>246</v>
      </c>
      <c r="H104" s="38" t="s">
        <v>9</v>
      </c>
      <c r="I104">
        <v>0.6</v>
      </c>
      <c r="J104">
        <v>0.75</v>
      </c>
      <c r="K104" s="40">
        <f t="shared" si="6"/>
        <v>332.1</v>
      </c>
      <c r="L104" s="41"/>
      <c r="M104" s="32"/>
    </row>
    <row r="105" spans="1:13" s="33" customFormat="1">
      <c r="A105" s="34"/>
      <c r="B105" s="34"/>
      <c r="C105" s="34"/>
      <c r="D105" s="35" t="s">
        <v>45</v>
      </c>
      <c r="E105" s="36">
        <v>570.66999999999996</v>
      </c>
      <c r="F105" s="37">
        <v>0</v>
      </c>
      <c r="G105" s="36">
        <f t="shared" si="5"/>
        <v>571</v>
      </c>
      <c r="H105" s="38" t="s">
        <v>9</v>
      </c>
      <c r="I105">
        <v>0.6</v>
      </c>
      <c r="J105">
        <v>0.85</v>
      </c>
      <c r="K105" s="40">
        <f t="shared" si="6"/>
        <v>827.94999999999993</v>
      </c>
      <c r="L105" s="41"/>
      <c r="M105" s="32"/>
    </row>
    <row r="106" spans="1:13" s="33" customFormat="1">
      <c r="A106" s="34"/>
      <c r="B106" s="34"/>
      <c r="C106" s="34"/>
      <c r="D106" s="35"/>
      <c r="E106" s="36"/>
      <c r="F106" s="37"/>
      <c r="G106" s="36"/>
      <c r="H106" s="38"/>
      <c r="I106" s="39"/>
      <c r="J106" s="39"/>
      <c r="K106" s="40"/>
      <c r="L106" s="41"/>
      <c r="M106" s="32"/>
    </row>
    <row r="107" spans="1:13" s="33" customFormat="1">
      <c r="A107" s="34"/>
      <c r="B107" s="34"/>
      <c r="C107" s="34"/>
      <c r="D107" s="81" t="s">
        <v>60</v>
      </c>
      <c r="E107" s="36"/>
      <c r="F107" s="37"/>
      <c r="G107" s="36"/>
      <c r="H107" s="38"/>
      <c r="I107" s="39"/>
      <c r="J107" s="39"/>
      <c r="K107" s="40"/>
      <c r="L107" s="41"/>
      <c r="M107" s="32"/>
    </row>
    <row r="108" spans="1:13" s="33" customFormat="1">
      <c r="A108" s="34"/>
      <c r="B108" s="34"/>
      <c r="C108" s="34"/>
      <c r="D108" s="35" t="s">
        <v>42</v>
      </c>
      <c r="E108" s="36">
        <v>7153.96</v>
      </c>
      <c r="F108" s="37">
        <v>0</v>
      </c>
      <c r="G108" s="36">
        <f t="shared" si="5"/>
        <v>7154</v>
      </c>
      <c r="H108" s="38" t="s">
        <v>9</v>
      </c>
      <c r="I108">
        <v>0.6</v>
      </c>
      <c r="J108">
        <v>0.75</v>
      </c>
      <c r="K108" s="40">
        <f t="shared" si="6"/>
        <v>9657.9000000000015</v>
      </c>
      <c r="L108" s="41"/>
      <c r="M108" s="32"/>
    </row>
    <row r="109" spans="1:13" s="33" customFormat="1">
      <c r="A109" s="34"/>
      <c r="B109" s="34"/>
      <c r="C109" s="34"/>
      <c r="D109" s="35" t="s">
        <v>47</v>
      </c>
      <c r="E109" s="36">
        <v>1128.1600000000001</v>
      </c>
      <c r="F109" s="37">
        <v>0</v>
      </c>
      <c r="G109" s="36">
        <f t="shared" si="5"/>
        <v>1129</v>
      </c>
      <c r="H109" s="38" t="s">
        <v>9</v>
      </c>
      <c r="I109">
        <v>0.6</v>
      </c>
      <c r="J109">
        <v>0.75</v>
      </c>
      <c r="K109" s="40">
        <f t="shared" si="6"/>
        <v>1524.15</v>
      </c>
      <c r="L109" s="41"/>
      <c r="M109" s="32"/>
    </row>
    <row r="110" spans="1:13" s="33" customFormat="1">
      <c r="A110" s="34"/>
      <c r="B110" s="34"/>
      <c r="C110" s="34"/>
      <c r="D110" s="35" t="s">
        <v>44</v>
      </c>
      <c r="E110" s="36">
        <v>569.91999999999996</v>
      </c>
      <c r="F110" s="37">
        <v>0</v>
      </c>
      <c r="G110" s="36">
        <f t="shared" si="5"/>
        <v>570</v>
      </c>
      <c r="H110" s="38" t="s">
        <v>9</v>
      </c>
      <c r="I110">
        <v>0.6</v>
      </c>
      <c r="J110">
        <v>0.75</v>
      </c>
      <c r="K110" s="40">
        <f t="shared" si="6"/>
        <v>769.5</v>
      </c>
      <c r="L110" s="41"/>
      <c r="M110" s="32"/>
    </row>
    <row r="111" spans="1:13" s="33" customFormat="1">
      <c r="A111" s="34"/>
      <c r="B111" s="34"/>
      <c r="C111" s="34"/>
      <c r="D111" s="35" t="s">
        <v>45</v>
      </c>
      <c r="E111" s="36">
        <v>591.82000000000005</v>
      </c>
      <c r="F111" s="37">
        <v>0</v>
      </c>
      <c r="G111" s="36">
        <f t="shared" si="5"/>
        <v>592</v>
      </c>
      <c r="H111" s="38" t="s">
        <v>9</v>
      </c>
      <c r="I111">
        <v>0.6</v>
      </c>
      <c r="J111">
        <v>0.85</v>
      </c>
      <c r="K111" s="40">
        <f t="shared" si="6"/>
        <v>858.4</v>
      </c>
      <c r="L111" s="41"/>
      <c r="M111" s="32"/>
    </row>
    <row r="112" spans="1:13" s="33" customFormat="1">
      <c r="A112" s="34"/>
      <c r="B112" s="34"/>
      <c r="C112" s="34"/>
      <c r="D112" s="35"/>
      <c r="E112" s="36"/>
      <c r="F112" s="37"/>
      <c r="G112" s="36"/>
      <c r="H112" s="38"/>
      <c r="I112" s="39"/>
      <c r="J112" s="39"/>
      <c r="K112" s="40"/>
      <c r="L112" s="41"/>
      <c r="M112" s="32"/>
    </row>
    <row r="113" spans="1:13" s="33" customFormat="1">
      <c r="A113" s="34"/>
      <c r="B113" s="34"/>
      <c r="C113" s="34"/>
      <c r="D113" s="81" t="s">
        <v>61</v>
      </c>
      <c r="E113" s="36"/>
      <c r="F113" s="37"/>
      <c r="G113" s="36"/>
      <c r="H113" s="38"/>
      <c r="I113" s="39"/>
      <c r="J113" s="39"/>
      <c r="K113" s="40"/>
      <c r="L113" s="41"/>
      <c r="M113" s="32"/>
    </row>
    <row r="114" spans="1:13" s="33" customFormat="1">
      <c r="A114" s="34"/>
      <c r="B114" s="34"/>
      <c r="C114" s="34"/>
      <c r="D114" s="35" t="s">
        <v>42</v>
      </c>
      <c r="E114" s="36">
        <v>1695.1</v>
      </c>
      <c r="F114" s="37">
        <v>0</v>
      </c>
      <c r="G114" s="36">
        <f t="shared" si="5"/>
        <v>1696</v>
      </c>
      <c r="H114" s="38" t="s">
        <v>9</v>
      </c>
      <c r="I114">
        <v>0.6</v>
      </c>
      <c r="J114">
        <v>0.75</v>
      </c>
      <c r="K114" s="40">
        <f t="shared" si="6"/>
        <v>2289.6000000000004</v>
      </c>
      <c r="L114" s="41"/>
      <c r="M114" s="32"/>
    </row>
    <row r="115" spans="1:13" s="33" customFormat="1">
      <c r="A115" s="34"/>
      <c r="B115" s="34"/>
      <c r="C115" s="34"/>
      <c r="D115" s="35" t="s">
        <v>47</v>
      </c>
      <c r="E115" s="36">
        <v>252.45</v>
      </c>
      <c r="F115" s="37">
        <v>0</v>
      </c>
      <c r="G115" s="36">
        <f t="shared" si="5"/>
        <v>253</v>
      </c>
      <c r="H115" s="38" t="s">
        <v>9</v>
      </c>
      <c r="I115">
        <v>0.6</v>
      </c>
      <c r="J115">
        <v>0.75</v>
      </c>
      <c r="K115" s="40">
        <f t="shared" si="6"/>
        <v>341.55</v>
      </c>
      <c r="L115" s="41"/>
      <c r="M115" s="32"/>
    </row>
    <row r="116" spans="1:13" s="33" customFormat="1">
      <c r="A116" s="34"/>
      <c r="B116" s="34"/>
      <c r="C116" s="34"/>
      <c r="D116" s="35" t="s">
        <v>44</v>
      </c>
      <c r="E116" s="36">
        <v>117.44</v>
      </c>
      <c r="F116" s="37">
        <v>0</v>
      </c>
      <c r="G116" s="36">
        <f t="shared" si="5"/>
        <v>118</v>
      </c>
      <c r="H116" s="38" t="s">
        <v>9</v>
      </c>
      <c r="I116">
        <v>0.6</v>
      </c>
      <c r="J116">
        <v>0.75</v>
      </c>
      <c r="K116" s="40">
        <f t="shared" si="6"/>
        <v>159.30000000000001</v>
      </c>
      <c r="L116" s="41"/>
      <c r="M116" s="32"/>
    </row>
    <row r="117" spans="1:13" s="33" customFormat="1">
      <c r="A117" s="34"/>
      <c r="B117" s="34"/>
      <c r="C117" s="34"/>
      <c r="D117" s="35" t="s">
        <v>45</v>
      </c>
      <c r="E117" s="36">
        <v>569.62</v>
      </c>
      <c r="F117" s="37">
        <v>0</v>
      </c>
      <c r="G117" s="36">
        <f t="shared" si="5"/>
        <v>570</v>
      </c>
      <c r="H117" s="38" t="s">
        <v>9</v>
      </c>
      <c r="I117">
        <v>0.6</v>
      </c>
      <c r="J117">
        <v>0.85</v>
      </c>
      <c r="K117" s="40">
        <f t="shared" si="6"/>
        <v>826.5</v>
      </c>
      <c r="L117" s="41"/>
      <c r="M117" s="32"/>
    </row>
    <row r="118" spans="1:13" s="33" customFormat="1">
      <c r="A118" s="34"/>
      <c r="B118" s="34"/>
      <c r="C118" s="34"/>
      <c r="D118" s="35"/>
      <c r="E118" s="36"/>
      <c r="F118" s="37"/>
      <c r="G118" s="36"/>
      <c r="H118" s="38"/>
      <c r="I118" s="39"/>
      <c r="J118" s="39"/>
      <c r="K118" s="40"/>
      <c r="L118" s="41"/>
      <c r="M118" s="32"/>
    </row>
    <row r="119" spans="1:13" s="33" customFormat="1">
      <c r="A119" s="34"/>
      <c r="B119" s="34"/>
      <c r="C119" s="34"/>
      <c r="D119" s="81" t="s">
        <v>62</v>
      </c>
      <c r="E119" s="36"/>
      <c r="F119" s="37"/>
      <c r="G119" s="36"/>
      <c r="H119" s="38"/>
      <c r="I119" s="39"/>
      <c r="J119" s="39"/>
      <c r="K119" s="40"/>
      <c r="L119" s="41"/>
      <c r="M119" s="32"/>
    </row>
    <row r="120" spans="1:13" s="33" customFormat="1">
      <c r="A120" s="34"/>
      <c r="B120" s="34"/>
      <c r="C120" s="34"/>
      <c r="D120" s="35" t="s">
        <v>42</v>
      </c>
      <c r="E120" s="36">
        <v>7280.2400000000007</v>
      </c>
      <c r="F120" s="37">
        <v>0</v>
      </c>
      <c r="G120" s="36">
        <f t="shared" si="5"/>
        <v>7281</v>
      </c>
      <c r="H120" s="38" t="s">
        <v>9</v>
      </c>
      <c r="I120">
        <v>0.6</v>
      </c>
      <c r="J120">
        <v>0.75</v>
      </c>
      <c r="K120" s="40">
        <f t="shared" si="6"/>
        <v>9829.35</v>
      </c>
      <c r="L120" s="41"/>
      <c r="M120" s="32"/>
    </row>
    <row r="121" spans="1:13" s="33" customFormat="1">
      <c r="A121" s="34"/>
      <c r="B121" s="34"/>
      <c r="C121" s="34"/>
      <c r="D121" s="35" t="s">
        <v>47</v>
      </c>
      <c r="E121" s="36">
        <v>1114.52</v>
      </c>
      <c r="F121" s="37">
        <v>0</v>
      </c>
      <c r="G121" s="36">
        <f t="shared" si="5"/>
        <v>1115</v>
      </c>
      <c r="H121" s="38" t="s">
        <v>9</v>
      </c>
      <c r="I121">
        <v>0.6</v>
      </c>
      <c r="J121">
        <v>0.75</v>
      </c>
      <c r="K121" s="40">
        <f t="shared" si="6"/>
        <v>1505.25</v>
      </c>
      <c r="L121" s="41"/>
      <c r="M121" s="32"/>
    </row>
    <row r="122" spans="1:13" s="33" customFormat="1">
      <c r="A122" s="34"/>
      <c r="B122" s="34"/>
      <c r="C122" s="34"/>
      <c r="D122" s="35" t="s">
        <v>44</v>
      </c>
      <c r="E122" s="36">
        <v>484.16</v>
      </c>
      <c r="F122" s="37">
        <v>0</v>
      </c>
      <c r="G122" s="36">
        <f t="shared" si="5"/>
        <v>485</v>
      </c>
      <c r="H122" s="38" t="s">
        <v>9</v>
      </c>
      <c r="I122">
        <v>0.6</v>
      </c>
      <c r="J122">
        <v>0.75</v>
      </c>
      <c r="K122" s="40">
        <f t="shared" si="6"/>
        <v>654.75</v>
      </c>
      <c r="L122" s="41"/>
      <c r="M122" s="32"/>
    </row>
    <row r="123" spans="1:13" s="33" customFormat="1">
      <c r="A123" s="34"/>
      <c r="B123" s="34"/>
      <c r="C123" s="34"/>
      <c r="D123" s="35" t="s">
        <v>45</v>
      </c>
      <c r="E123" s="36">
        <v>592.89</v>
      </c>
      <c r="F123" s="37">
        <v>0</v>
      </c>
      <c r="G123" s="36">
        <f t="shared" si="5"/>
        <v>593</v>
      </c>
      <c r="H123" s="38" t="s">
        <v>9</v>
      </c>
      <c r="I123">
        <v>0.6</v>
      </c>
      <c r="J123">
        <v>0.85</v>
      </c>
      <c r="K123" s="40">
        <f t="shared" si="6"/>
        <v>859.85</v>
      </c>
      <c r="L123" s="41"/>
      <c r="M123" s="32"/>
    </row>
    <row r="124" spans="1:13" s="33" customFormat="1">
      <c r="A124" s="34"/>
      <c r="B124" s="34"/>
      <c r="C124" s="34"/>
      <c r="D124" s="35"/>
      <c r="E124" s="36"/>
      <c r="F124" s="37"/>
      <c r="G124" s="36"/>
      <c r="H124" s="38"/>
      <c r="I124" s="39"/>
      <c r="J124" s="39"/>
      <c r="K124" s="40"/>
      <c r="L124" s="41"/>
      <c r="M124" s="32"/>
    </row>
    <row r="125" spans="1:13" s="33" customFormat="1">
      <c r="A125" s="34"/>
      <c r="B125" s="34"/>
      <c r="C125" s="34"/>
      <c r="D125" s="81" t="s">
        <v>63</v>
      </c>
      <c r="E125" s="36"/>
      <c r="F125" s="37"/>
      <c r="G125" s="36"/>
      <c r="H125" s="38"/>
      <c r="I125" s="39"/>
      <c r="J125" s="39"/>
      <c r="K125" s="40"/>
      <c r="L125" s="41"/>
      <c r="M125" s="32"/>
    </row>
    <row r="126" spans="1:13" s="33" customFormat="1">
      <c r="A126" s="34"/>
      <c r="B126" s="34"/>
      <c r="C126" s="34"/>
      <c r="D126" s="35" t="s">
        <v>42</v>
      </c>
      <c r="E126" s="36">
        <v>7221.2800000000007</v>
      </c>
      <c r="F126" s="37">
        <v>0</v>
      </c>
      <c r="G126" s="36">
        <f t="shared" si="5"/>
        <v>7222</v>
      </c>
      <c r="H126" s="38" t="s">
        <v>9</v>
      </c>
      <c r="I126">
        <v>0.6</v>
      </c>
      <c r="J126">
        <v>0.75</v>
      </c>
      <c r="K126" s="40">
        <f t="shared" si="6"/>
        <v>9749.7000000000007</v>
      </c>
      <c r="L126" s="41"/>
      <c r="M126" s="32"/>
    </row>
    <row r="127" spans="1:13" s="33" customFormat="1">
      <c r="A127" s="34"/>
      <c r="B127" s="34"/>
      <c r="C127" s="34"/>
      <c r="D127" s="35" t="s">
        <v>47</v>
      </c>
      <c r="E127" s="36">
        <v>983.40000000000009</v>
      </c>
      <c r="F127" s="37">
        <v>0</v>
      </c>
      <c r="G127" s="36">
        <f t="shared" si="5"/>
        <v>984</v>
      </c>
      <c r="H127" s="38" t="s">
        <v>9</v>
      </c>
      <c r="I127">
        <v>0.6</v>
      </c>
      <c r="J127">
        <v>0.75</v>
      </c>
      <c r="K127" s="40">
        <f t="shared" si="6"/>
        <v>1328.4</v>
      </c>
      <c r="L127" s="41"/>
      <c r="M127" s="32"/>
    </row>
    <row r="128" spans="1:13" s="33" customFormat="1">
      <c r="A128" s="34"/>
      <c r="B128" s="34"/>
      <c r="C128" s="34"/>
      <c r="D128" s="35" t="s">
        <v>44</v>
      </c>
      <c r="E128" s="36">
        <v>132</v>
      </c>
      <c r="F128" s="37">
        <v>0</v>
      </c>
      <c r="G128" s="36">
        <f t="shared" si="5"/>
        <v>132</v>
      </c>
      <c r="H128" s="38" t="s">
        <v>9</v>
      </c>
      <c r="I128">
        <v>0.6</v>
      </c>
      <c r="J128">
        <v>0.75</v>
      </c>
      <c r="K128" s="40">
        <f t="shared" si="6"/>
        <v>178.20000000000002</v>
      </c>
      <c r="L128" s="41"/>
      <c r="M128" s="32"/>
    </row>
    <row r="129" spans="1:13" s="33" customFormat="1">
      <c r="A129" s="34"/>
      <c r="B129" s="34"/>
      <c r="C129" s="34"/>
      <c r="D129" s="35" t="s">
        <v>45</v>
      </c>
      <c r="E129" s="36">
        <v>595.41999999999996</v>
      </c>
      <c r="F129" s="37">
        <v>0</v>
      </c>
      <c r="G129" s="36">
        <f t="shared" si="5"/>
        <v>596</v>
      </c>
      <c r="H129" s="38" t="s">
        <v>9</v>
      </c>
      <c r="I129">
        <v>0.6</v>
      </c>
      <c r="J129">
        <v>0.85</v>
      </c>
      <c r="K129" s="40">
        <f t="shared" si="6"/>
        <v>864.19999999999993</v>
      </c>
      <c r="L129" s="41"/>
      <c r="M129" s="32"/>
    </row>
    <row r="130" spans="1:13" s="33" customFormat="1">
      <c r="A130" s="34"/>
      <c r="B130" s="34"/>
      <c r="C130" s="34"/>
      <c r="D130" s="35"/>
      <c r="E130" s="36"/>
      <c r="F130" s="37"/>
      <c r="G130" s="36"/>
      <c r="H130" s="38"/>
      <c r="I130" s="39"/>
      <c r="J130" s="39"/>
      <c r="K130" s="40"/>
      <c r="L130" s="41"/>
      <c r="M130" s="32"/>
    </row>
    <row r="131" spans="1:13" s="33" customFormat="1">
      <c r="A131" s="34"/>
      <c r="B131" s="34"/>
      <c r="C131" s="34"/>
      <c r="D131" s="81" t="s">
        <v>64</v>
      </c>
      <c r="E131" s="36"/>
      <c r="F131" s="37"/>
      <c r="G131" s="36"/>
      <c r="H131" s="38"/>
      <c r="I131" s="39"/>
      <c r="J131" s="39"/>
      <c r="K131" s="40"/>
      <c r="L131" s="41"/>
      <c r="M131" s="32"/>
    </row>
    <row r="132" spans="1:13" s="33" customFormat="1">
      <c r="A132" s="34"/>
      <c r="B132" s="34"/>
      <c r="C132" s="34"/>
      <c r="D132" s="35" t="s">
        <v>42</v>
      </c>
      <c r="E132" s="36">
        <v>3514.28</v>
      </c>
      <c r="F132" s="37">
        <v>0</v>
      </c>
      <c r="G132" s="36">
        <f t="shared" si="5"/>
        <v>3515</v>
      </c>
      <c r="H132" s="38" t="s">
        <v>9</v>
      </c>
      <c r="I132">
        <v>0.6</v>
      </c>
      <c r="J132">
        <v>0.75</v>
      </c>
      <c r="K132" s="40">
        <f t="shared" si="6"/>
        <v>4745.25</v>
      </c>
      <c r="L132" s="41"/>
      <c r="M132" s="32"/>
    </row>
    <row r="133" spans="1:13" s="33" customFormat="1">
      <c r="A133" s="34"/>
      <c r="B133" s="34"/>
      <c r="C133" s="34"/>
      <c r="D133" s="35" t="s">
        <v>44</v>
      </c>
      <c r="E133" s="36">
        <v>234</v>
      </c>
      <c r="F133" s="37">
        <v>0</v>
      </c>
      <c r="G133" s="36">
        <f t="shared" si="5"/>
        <v>234</v>
      </c>
      <c r="H133" s="38" t="s">
        <v>9</v>
      </c>
      <c r="I133">
        <v>0.6</v>
      </c>
      <c r="J133">
        <v>0.75</v>
      </c>
      <c r="K133" s="40">
        <f t="shared" si="6"/>
        <v>315.90000000000003</v>
      </c>
      <c r="L133" s="41"/>
      <c r="M133" s="32"/>
    </row>
    <row r="134" spans="1:13" s="33" customFormat="1">
      <c r="A134" s="34"/>
      <c r="B134" s="34"/>
      <c r="C134" s="34"/>
      <c r="D134" s="35" t="s">
        <v>47</v>
      </c>
      <c r="E134" s="36">
        <v>511.5</v>
      </c>
      <c r="F134" s="37">
        <v>0</v>
      </c>
      <c r="G134" s="36">
        <f t="shared" si="5"/>
        <v>512</v>
      </c>
      <c r="H134" s="38" t="s">
        <v>9</v>
      </c>
      <c r="I134">
        <v>0.6</v>
      </c>
      <c r="J134">
        <v>0.75</v>
      </c>
      <c r="K134" s="40">
        <f t="shared" si="6"/>
        <v>691.2</v>
      </c>
      <c r="L134" s="41"/>
      <c r="M134" s="32"/>
    </row>
    <row r="135" spans="1:13" s="33" customFormat="1">
      <c r="A135" s="34"/>
      <c r="B135" s="34"/>
      <c r="C135" s="34"/>
      <c r="D135" s="35" t="s">
        <v>45</v>
      </c>
      <c r="E135" s="36">
        <v>587.82000000000005</v>
      </c>
      <c r="F135" s="37">
        <v>0</v>
      </c>
      <c r="G135" s="36">
        <f t="shared" si="5"/>
        <v>588</v>
      </c>
      <c r="H135" s="38" t="s">
        <v>9</v>
      </c>
      <c r="I135">
        <v>0.6</v>
      </c>
      <c r="J135">
        <v>0.85</v>
      </c>
      <c r="K135" s="40">
        <f t="shared" si="6"/>
        <v>852.6</v>
      </c>
      <c r="L135" s="41"/>
      <c r="M135" s="32"/>
    </row>
    <row r="136" spans="1:13" s="33" customFormat="1">
      <c r="A136" s="34"/>
      <c r="B136" s="34"/>
      <c r="C136" s="34"/>
      <c r="D136" s="35"/>
      <c r="E136" s="36"/>
      <c r="F136" s="37"/>
      <c r="G136" s="36"/>
      <c r="H136" s="38"/>
      <c r="I136" s="39"/>
      <c r="J136" s="39"/>
      <c r="K136" s="40"/>
      <c r="L136" s="41"/>
      <c r="M136" s="32"/>
    </row>
    <row r="137" spans="1:13" s="33" customFormat="1">
      <c r="A137" s="34"/>
      <c r="B137" s="34"/>
      <c r="C137" s="34"/>
      <c r="D137" s="81" t="s">
        <v>65</v>
      </c>
      <c r="E137" s="36"/>
      <c r="F137" s="37"/>
      <c r="G137" s="36"/>
      <c r="H137" s="38"/>
      <c r="I137" s="39"/>
      <c r="J137" s="39"/>
      <c r="K137" s="40"/>
      <c r="L137" s="41"/>
      <c r="M137" s="32"/>
    </row>
    <row r="138" spans="1:13" s="33" customFormat="1">
      <c r="A138" s="34"/>
      <c r="B138" s="34"/>
      <c r="C138" s="34"/>
      <c r="D138" s="35" t="s">
        <v>42</v>
      </c>
      <c r="E138" s="36">
        <v>164.53</v>
      </c>
      <c r="F138" s="37">
        <v>0</v>
      </c>
      <c r="G138" s="36">
        <f t="shared" si="5"/>
        <v>165</v>
      </c>
      <c r="H138" s="38" t="s">
        <v>9</v>
      </c>
      <c r="I138">
        <v>0.6</v>
      </c>
      <c r="J138">
        <v>0.75</v>
      </c>
      <c r="K138" s="40">
        <f t="shared" si="6"/>
        <v>222.75000000000003</v>
      </c>
      <c r="L138" s="41"/>
      <c r="M138" s="32"/>
    </row>
    <row r="139" spans="1:13" s="33" customFormat="1">
      <c r="A139" s="34"/>
      <c r="B139" s="34"/>
      <c r="C139" s="34"/>
      <c r="D139" s="35" t="s">
        <v>47</v>
      </c>
      <c r="E139" s="36">
        <v>20.87</v>
      </c>
      <c r="F139" s="37">
        <v>0</v>
      </c>
      <c r="G139" s="36">
        <f t="shared" si="5"/>
        <v>21</v>
      </c>
      <c r="H139" s="38" t="s">
        <v>9</v>
      </c>
      <c r="I139">
        <v>0.6</v>
      </c>
      <c r="J139">
        <v>0.75</v>
      </c>
      <c r="K139" s="40">
        <f t="shared" si="6"/>
        <v>28.35</v>
      </c>
      <c r="L139" s="41"/>
      <c r="M139" s="32"/>
    </row>
    <row r="140" spans="1:13" s="33" customFormat="1">
      <c r="A140" s="34"/>
      <c r="B140" s="34"/>
      <c r="C140" s="34"/>
      <c r="D140" s="35" t="s">
        <v>44</v>
      </c>
      <c r="E140" s="36">
        <v>32.82</v>
      </c>
      <c r="F140" s="37">
        <v>0</v>
      </c>
      <c r="G140" s="36">
        <f t="shared" si="5"/>
        <v>33</v>
      </c>
      <c r="H140" s="38" t="s">
        <v>9</v>
      </c>
      <c r="I140">
        <v>0.6</v>
      </c>
      <c r="J140">
        <v>0.75</v>
      </c>
      <c r="K140" s="40">
        <f t="shared" si="6"/>
        <v>44.550000000000004</v>
      </c>
      <c r="L140" s="41"/>
      <c r="M140" s="32"/>
    </row>
    <row r="141" spans="1:13" s="33" customFormat="1">
      <c r="A141" s="34"/>
      <c r="B141" s="34"/>
      <c r="C141" s="34"/>
      <c r="D141" s="35" t="s">
        <v>45</v>
      </c>
      <c r="E141" s="36">
        <v>574.04</v>
      </c>
      <c r="F141" s="37">
        <v>0</v>
      </c>
      <c r="G141" s="36">
        <f t="shared" si="5"/>
        <v>575</v>
      </c>
      <c r="H141" s="38" t="s">
        <v>9</v>
      </c>
      <c r="I141">
        <v>0.6</v>
      </c>
      <c r="J141">
        <v>0.85</v>
      </c>
      <c r="K141" s="40">
        <f t="shared" si="6"/>
        <v>833.75</v>
      </c>
      <c r="L141" s="41"/>
      <c r="M141" s="32"/>
    </row>
    <row r="142" spans="1:13" s="33" customFormat="1">
      <c r="A142" s="34"/>
      <c r="B142" s="34"/>
      <c r="C142" s="34"/>
      <c r="D142" s="35"/>
      <c r="E142" s="36"/>
      <c r="F142" s="37"/>
      <c r="G142" s="36"/>
      <c r="H142" s="38"/>
      <c r="I142" s="39"/>
      <c r="J142" s="39"/>
      <c r="K142" s="40"/>
      <c r="L142" s="41"/>
      <c r="M142" s="32"/>
    </row>
    <row r="143" spans="1:13" s="33" customFormat="1">
      <c r="A143" s="34"/>
      <c r="B143" s="34"/>
      <c r="C143" s="34"/>
      <c r="D143" s="81" t="s">
        <v>66</v>
      </c>
      <c r="E143" s="36"/>
      <c r="F143" s="37"/>
      <c r="G143" s="36"/>
      <c r="H143" s="38"/>
      <c r="I143" s="39"/>
      <c r="J143" s="39"/>
      <c r="K143" s="40"/>
      <c r="L143" s="41"/>
      <c r="M143" s="32"/>
    </row>
    <row r="144" spans="1:13" s="33" customFormat="1">
      <c r="A144" s="34"/>
      <c r="B144" s="34"/>
      <c r="C144" s="34"/>
      <c r="D144" s="35" t="s">
        <v>42</v>
      </c>
      <c r="E144" s="36">
        <v>4897.53</v>
      </c>
      <c r="F144" s="37">
        <v>0</v>
      </c>
      <c r="G144" s="36">
        <f t="shared" si="5"/>
        <v>4898</v>
      </c>
      <c r="H144" s="38" t="s">
        <v>9</v>
      </c>
      <c r="I144">
        <v>0.6</v>
      </c>
      <c r="J144">
        <v>0.75</v>
      </c>
      <c r="K144" s="40">
        <f t="shared" si="6"/>
        <v>6612.3</v>
      </c>
      <c r="L144" s="41"/>
      <c r="M144" s="32"/>
    </row>
    <row r="145" spans="1:13" s="33" customFormat="1">
      <c r="A145" s="34"/>
      <c r="B145" s="34"/>
      <c r="C145" s="34"/>
      <c r="D145" s="35" t="s">
        <v>47</v>
      </c>
      <c r="E145" s="36">
        <v>727.31999999999994</v>
      </c>
      <c r="F145" s="37">
        <v>0</v>
      </c>
      <c r="G145" s="36">
        <f t="shared" si="5"/>
        <v>728</v>
      </c>
      <c r="H145" s="38" t="s">
        <v>9</v>
      </c>
      <c r="I145">
        <v>0.6</v>
      </c>
      <c r="J145">
        <v>0.75</v>
      </c>
      <c r="K145" s="40">
        <f t="shared" si="6"/>
        <v>982.80000000000007</v>
      </c>
      <c r="L145" s="41"/>
      <c r="M145" s="32"/>
    </row>
    <row r="146" spans="1:13" s="33" customFormat="1">
      <c r="A146" s="34"/>
      <c r="B146" s="34"/>
      <c r="C146" s="34"/>
      <c r="D146" s="35" t="s">
        <v>67</v>
      </c>
      <c r="E146" s="36">
        <v>356.64</v>
      </c>
      <c r="F146" s="37">
        <v>0</v>
      </c>
      <c r="G146" s="36">
        <f t="shared" si="5"/>
        <v>357</v>
      </c>
      <c r="H146" s="38" t="s">
        <v>9</v>
      </c>
      <c r="I146">
        <v>0.6</v>
      </c>
      <c r="J146">
        <v>0.75</v>
      </c>
      <c r="K146" s="40">
        <f t="shared" si="6"/>
        <v>481.95000000000005</v>
      </c>
      <c r="L146" s="41"/>
      <c r="M146" s="32"/>
    </row>
    <row r="147" spans="1:13" s="33" customFormat="1">
      <c r="A147" s="34"/>
      <c r="B147" s="34"/>
      <c r="C147" s="34"/>
      <c r="D147" s="35" t="s">
        <v>45</v>
      </c>
      <c r="E147" s="36">
        <v>575.75</v>
      </c>
      <c r="F147" s="37">
        <v>0</v>
      </c>
      <c r="G147" s="36">
        <f t="shared" si="5"/>
        <v>576</v>
      </c>
      <c r="H147" s="38" t="s">
        <v>9</v>
      </c>
      <c r="I147">
        <v>0.6</v>
      </c>
      <c r="J147">
        <v>0.85</v>
      </c>
      <c r="K147" s="40">
        <f t="shared" si="6"/>
        <v>835.19999999999993</v>
      </c>
      <c r="L147" s="41"/>
      <c r="M147" s="32"/>
    </row>
    <row r="148" spans="1:13" s="33" customFormat="1">
      <c r="A148" s="34"/>
      <c r="B148" s="34"/>
      <c r="C148" s="34"/>
      <c r="D148" s="35"/>
      <c r="E148" s="36"/>
      <c r="F148" s="37"/>
      <c r="G148" s="36"/>
      <c r="H148" s="38"/>
      <c r="I148" s="39"/>
      <c r="J148" s="39"/>
      <c r="K148" s="40"/>
      <c r="L148" s="41"/>
      <c r="M148" s="32"/>
    </row>
    <row r="149" spans="1:13" s="33" customFormat="1">
      <c r="A149" s="34"/>
      <c r="B149" s="34"/>
      <c r="C149" s="34"/>
      <c r="D149" s="81" t="s">
        <v>68</v>
      </c>
      <c r="E149" s="36"/>
      <c r="F149" s="37"/>
      <c r="G149" s="36"/>
      <c r="H149" s="38"/>
      <c r="I149" s="39"/>
      <c r="J149" s="39"/>
      <c r="K149" s="40"/>
      <c r="L149" s="41"/>
      <c r="M149" s="32"/>
    </row>
    <row r="150" spans="1:13" s="33" customFormat="1">
      <c r="A150" s="34"/>
      <c r="B150" s="34"/>
      <c r="C150" s="34"/>
      <c r="D150" s="35" t="s">
        <v>42</v>
      </c>
      <c r="E150" s="36">
        <v>1746.36</v>
      </c>
      <c r="F150" s="37">
        <v>0</v>
      </c>
      <c r="G150" s="36">
        <f t="shared" si="5"/>
        <v>1747</v>
      </c>
      <c r="H150" s="38" t="s">
        <v>9</v>
      </c>
      <c r="I150">
        <v>0.6</v>
      </c>
      <c r="J150">
        <v>0.75</v>
      </c>
      <c r="K150" s="40">
        <f t="shared" si="6"/>
        <v>2358.4500000000003</v>
      </c>
      <c r="L150" s="41"/>
      <c r="M150" s="32"/>
    </row>
    <row r="151" spans="1:13" s="33" customFormat="1">
      <c r="A151" s="34"/>
      <c r="B151" s="34"/>
      <c r="C151" s="34"/>
      <c r="D151" s="35" t="s">
        <v>47</v>
      </c>
      <c r="E151" s="36">
        <v>248.16</v>
      </c>
      <c r="F151" s="37">
        <v>0</v>
      </c>
      <c r="G151" s="36">
        <f t="shared" si="5"/>
        <v>249</v>
      </c>
      <c r="H151" s="38" t="s">
        <v>9</v>
      </c>
      <c r="I151">
        <v>0.6</v>
      </c>
      <c r="J151">
        <v>0.75</v>
      </c>
      <c r="K151" s="40">
        <f t="shared" si="6"/>
        <v>336.15000000000003</v>
      </c>
      <c r="L151" s="41"/>
      <c r="M151" s="32"/>
    </row>
    <row r="152" spans="1:13" s="33" customFormat="1">
      <c r="A152" s="34"/>
      <c r="B152" s="34"/>
      <c r="C152" s="34"/>
      <c r="D152" s="35" t="s">
        <v>44</v>
      </c>
      <c r="E152" s="36">
        <v>128.47999999999999</v>
      </c>
      <c r="F152" s="37">
        <v>0</v>
      </c>
      <c r="G152" s="36">
        <f t="shared" si="5"/>
        <v>129</v>
      </c>
      <c r="H152" s="38" t="s">
        <v>9</v>
      </c>
      <c r="I152">
        <v>0.6</v>
      </c>
      <c r="J152">
        <v>0.75</v>
      </c>
      <c r="K152" s="40">
        <f t="shared" si="6"/>
        <v>174.15</v>
      </c>
      <c r="L152" s="41"/>
      <c r="M152" s="32"/>
    </row>
    <row r="153" spans="1:13" s="33" customFormat="1">
      <c r="A153" s="34"/>
      <c r="B153" s="34"/>
      <c r="C153" s="34"/>
      <c r="D153" s="35" t="s">
        <v>45</v>
      </c>
      <c r="E153" s="36">
        <v>577.87</v>
      </c>
      <c r="F153" s="37">
        <v>0</v>
      </c>
      <c r="G153" s="36">
        <f t="shared" si="5"/>
        <v>578</v>
      </c>
      <c r="H153" s="38" t="s">
        <v>9</v>
      </c>
      <c r="I153">
        <v>0.6</v>
      </c>
      <c r="J153">
        <v>0.85</v>
      </c>
      <c r="K153" s="40">
        <f t="shared" si="6"/>
        <v>838.1</v>
      </c>
      <c r="L153" s="41"/>
      <c r="M153" s="32"/>
    </row>
    <row r="154" spans="1:13" s="33" customFormat="1">
      <c r="A154" s="34"/>
      <c r="B154" s="34"/>
      <c r="C154" s="34"/>
      <c r="D154" s="35"/>
      <c r="E154" s="36"/>
      <c r="F154" s="37"/>
      <c r="G154" s="36"/>
      <c r="H154" s="38"/>
      <c r="I154" s="39"/>
      <c r="J154" s="39"/>
      <c r="K154" s="40"/>
      <c r="L154" s="41"/>
      <c r="M154" s="32"/>
    </row>
    <row r="155" spans="1:13" s="33" customFormat="1">
      <c r="A155" s="34"/>
      <c r="B155" s="34"/>
      <c r="C155" s="34"/>
      <c r="D155" s="81" t="s">
        <v>69</v>
      </c>
      <c r="E155" s="36"/>
      <c r="F155" s="37"/>
      <c r="G155" s="36"/>
      <c r="H155" s="38"/>
      <c r="I155" s="39"/>
      <c r="J155" s="39"/>
      <c r="K155" s="40"/>
      <c r="L155" s="41"/>
      <c r="M155" s="32"/>
    </row>
    <row r="156" spans="1:13" s="33" customFormat="1">
      <c r="A156" s="34"/>
      <c r="B156" s="34"/>
      <c r="C156" s="34"/>
      <c r="D156" s="35" t="s">
        <v>42</v>
      </c>
      <c r="E156" s="36">
        <v>2911.92</v>
      </c>
      <c r="F156" s="37">
        <v>0</v>
      </c>
      <c r="G156" s="36">
        <f t="shared" si="5"/>
        <v>2912</v>
      </c>
      <c r="H156" s="38" t="s">
        <v>9</v>
      </c>
      <c r="I156">
        <v>0.6</v>
      </c>
      <c r="J156">
        <v>0.75</v>
      </c>
      <c r="K156" s="40">
        <f t="shared" si="6"/>
        <v>3931.2000000000003</v>
      </c>
      <c r="L156" s="41"/>
      <c r="M156" s="32"/>
    </row>
    <row r="157" spans="1:13" s="33" customFormat="1">
      <c r="A157" s="34"/>
      <c r="B157" s="34"/>
      <c r="C157" s="34"/>
      <c r="D157" s="35" t="s">
        <v>47</v>
      </c>
      <c r="E157" s="36">
        <v>505.12</v>
      </c>
      <c r="F157" s="37">
        <v>0</v>
      </c>
      <c r="G157" s="36">
        <f t="shared" si="5"/>
        <v>506</v>
      </c>
      <c r="H157" s="38" t="s">
        <v>9</v>
      </c>
      <c r="I157">
        <v>0.6</v>
      </c>
      <c r="J157">
        <v>0.75</v>
      </c>
      <c r="K157" s="40">
        <f t="shared" si="6"/>
        <v>683.1</v>
      </c>
      <c r="L157" s="41"/>
      <c r="M157" s="32"/>
    </row>
    <row r="158" spans="1:13" s="33" customFormat="1">
      <c r="A158" s="34"/>
      <c r="B158" s="34"/>
      <c r="C158" s="34"/>
      <c r="D158" s="35" t="s">
        <v>44</v>
      </c>
      <c r="E158" s="36">
        <v>268.72000000000003</v>
      </c>
      <c r="F158" s="37">
        <v>0</v>
      </c>
      <c r="G158" s="36">
        <f t="shared" si="5"/>
        <v>269</v>
      </c>
      <c r="H158" s="38" t="s">
        <v>9</v>
      </c>
      <c r="I158">
        <v>0.6</v>
      </c>
      <c r="J158">
        <v>0.75</v>
      </c>
      <c r="K158" s="40">
        <f t="shared" si="6"/>
        <v>363.15000000000003</v>
      </c>
      <c r="L158" s="41"/>
      <c r="M158" s="32"/>
    </row>
    <row r="159" spans="1:13" s="33" customFormat="1">
      <c r="A159" s="34"/>
      <c r="B159" s="34"/>
      <c r="C159" s="34"/>
      <c r="D159" s="35" t="s">
        <v>45</v>
      </c>
      <c r="E159" s="36">
        <v>568.55999999999995</v>
      </c>
      <c r="F159" s="37">
        <v>0</v>
      </c>
      <c r="G159" s="36">
        <f t="shared" ref="G159:G222" si="7">CEILING(E159*(1+F159),1)</f>
        <v>569</v>
      </c>
      <c r="H159" s="38" t="s">
        <v>9</v>
      </c>
      <c r="I159">
        <v>0.6</v>
      </c>
      <c r="J159">
        <v>0.85</v>
      </c>
      <c r="K159" s="40">
        <f t="shared" ref="K159:K222" si="8">(I159+J159)*G159</f>
        <v>825.05</v>
      </c>
      <c r="L159" s="41"/>
      <c r="M159" s="32"/>
    </row>
    <row r="160" spans="1:13" s="33" customFormat="1">
      <c r="A160" s="34"/>
      <c r="B160" s="34"/>
      <c r="C160" s="34"/>
      <c r="D160" s="35" t="s">
        <v>70</v>
      </c>
      <c r="E160" s="36">
        <v>616</v>
      </c>
      <c r="F160" s="37">
        <v>0</v>
      </c>
      <c r="G160" s="36">
        <f t="shared" si="7"/>
        <v>616</v>
      </c>
      <c r="H160" s="38" t="s">
        <v>9</v>
      </c>
      <c r="I160"/>
      <c r="J160"/>
      <c r="K160" s="40">
        <f t="shared" si="8"/>
        <v>0</v>
      </c>
      <c r="L160" s="41"/>
      <c r="M160" s="32"/>
    </row>
    <row r="161" spans="1:13" s="33" customFormat="1">
      <c r="A161" s="34"/>
      <c r="B161" s="34"/>
      <c r="C161" s="34"/>
      <c r="D161" s="35"/>
      <c r="E161" s="36"/>
      <c r="F161" s="37"/>
      <c r="G161" s="36"/>
      <c r="H161" s="38"/>
      <c r="I161" s="39"/>
      <c r="J161" s="39"/>
      <c r="K161" s="40"/>
      <c r="L161" s="41"/>
      <c r="M161" s="32"/>
    </row>
    <row r="162" spans="1:13" s="33" customFormat="1">
      <c r="A162" s="34"/>
      <c r="B162" s="34"/>
      <c r="C162" s="34"/>
      <c r="D162" s="81" t="s">
        <v>71</v>
      </c>
      <c r="E162" s="36"/>
      <c r="F162" s="37"/>
      <c r="G162" s="36"/>
      <c r="H162" s="38"/>
      <c r="I162" s="39"/>
      <c r="J162" s="39"/>
      <c r="K162" s="40"/>
      <c r="L162" s="41"/>
      <c r="M162" s="32"/>
    </row>
    <row r="163" spans="1:13" s="33" customFormat="1">
      <c r="A163" s="34"/>
      <c r="B163" s="34"/>
      <c r="C163" s="34"/>
      <c r="D163" s="35" t="s">
        <v>42</v>
      </c>
      <c r="E163" s="36">
        <v>3168.22</v>
      </c>
      <c r="F163" s="37">
        <v>0</v>
      </c>
      <c r="G163" s="36">
        <f t="shared" si="7"/>
        <v>3169</v>
      </c>
      <c r="H163" s="38" t="s">
        <v>9</v>
      </c>
      <c r="I163">
        <v>0.6</v>
      </c>
      <c r="J163">
        <v>0.75</v>
      </c>
      <c r="K163" s="40">
        <f t="shared" si="8"/>
        <v>4278.1500000000005</v>
      </c>
      <c r="L163" s="41"/>
      <c r="M163" s="32"/>
    </row>
    <row r="164" spans="1:13" s="33" customFormat="1">
      <c r="A164" s="34"/>
      <c r="B164" s="34"/>
      <c r="C164" s="34"/>
      <c r="D164" s="35" t="s">
        <v>44</v>
      </c>
      <c r="E164" s="36">
        <v>242.8</v>
      </c>
      <c r="F164" s="37">
        <v>0</v>
      </c>
      <c r="G164" s="36">
        <f t="shared" si="7"/>
        <v>243</v>
      </c>
      <c r="H164" s="38" t="s">
        <v>9</v>
      </c>
      <c r="I164">
        <v>0.6</v>
      </c>
      <c r="J164">
        <v>0.75</v>
      </c>
      <c r="K164" s="40">
        <f t="shared" si="8"/>
        <v>328.05</v>
      </c>
      <c r="L164" s="41"/>
      <c r="M164" s="32"/>
    </row>
    <row r="165" spans="1:13" s="33" customFormat="1">
      <c r="A165" s="34"/>
      <c r="B165" s="34"/>
      <c r="C165" s="34"/>
      <c r="D165" s="35" t="s">
        <v>70</v>
      </c>
      <c r="E165" s="36">
        <v>1595.22</v>
      </c>
      <c r="F165" s="37">
        <v>0</v>
      </c>
      <c r="G165" s="36">
        <f t="shared" si="7"/>
        <v>1596</v>
      </c>
      <c r="H165" s="38" t="s">
        <v>9</v>
      </c>
      <c r="I165" s="39"/>
      <c r="J165" s="39"/>
      <c r="K165" s="40">
        <f t="shared" si="8"/>
        <v>0</v>
      </c>
      <c r="L165" s="41"/>
      <c r="M165" s="32"/>
    </row>
    <row r="166" spans="1:13" s="33" customFormat="1">
      <c r="A166" s="34"/>
      <c r="B166" s="34"/>
      <c r="C166" s="34"/>
      <c r="D166" s="35" t="s">
        <v>45</v>
      </c>
      <c r="E166" s="36">
        <v>633.21</v>
      </c>
      <c r="F166" s="37">
        <v>0</v>
      </c>
      <c r="G166" s="36">
        <f t="shared" si="7"/>
        <v>634</v>
      </c>
      <c r="H166" s="38" t="s">
        <v>9</v>
      </c>
      <c r="I166">
        <v>0.6</v>
      </c>
      <c r="J166">
        <v>0.85</v>
      </c>
      <c r="K166" s="40">
        <f t="shared" si="8"/>
        <v>919.3</v>
      </c>
      <c r="L166" s="41"/>
      <c r="M166" s="32"/>
    </row>
    <row r="167" spans="1:13" s="33" customFormat="1">
      <c r="A167" s="34"/>
      <c r="B167" s="34"/>
      <c r="C167" s="34"/>
      <c r="D167" s="35"/>
      <c r="E167" s="36"/>
      <c r="F167" s="37"/>
      <c r="G167" s="36"/>
      <c r="H167" s="38"/>
      <c r="I167" s="39"/>
      <c r="J167" s="39"/>
      <c r="K167" s="40"/>
      <c r="L167" s="41"/>
      <c r="M167" s="32"/>
    </row>
    <row r="168" spans="1:13" s="33" customFormat="1">
      <c r="A168" s="34"/>
      <c r="B168" s="34"/>
      <c r="C168" s="34"/>
      <c r="D168" s="81" t="s">
        <v>72</v>
      </c>
      <c r="E168" s="36"/>
      <c r="F168" s="37"/>
      <c r="G168" s="36"/>
      <c r="H168" s="38"/>
      <c r="I168" s="39"/>
      <c r="J168" s="39"/>
      <c r="K168" s="40"/>
      <c r="L168" s="41"/>
      <c r="M168" s="32"/>
    </row>
    <row r="169" spans="1:13" s="33" customFormat="1">
      <c r="A169" s="34"/>
      <c r="B169" s="34"/>
      <c r="C169" s="34"/>
      <c r="D169" s="35" t="s">
        <v>42</v>
      </c>
      <c r="E169" s="36">
        <v>4530.0199999999995</v>
      </c>
      <c r="F169" s="37">
        <v>0</v>
      </c>
      <c r="G169" s="36">
        <f t="shared" si="7"/>
        <v>4531</v>
      </c>
      <c r="H169" s="38" t="s">
        <v>9</v>
      </c>
      <c r="I169">
        <v>0.6</v>
      </c>
      <c r="J169">
        <v>0.75</v>
      </c>
      <c r="K169" s="40">
        <f t="shared" si="8"/>
        <v>6116.85</v>
      </c>
      <c r="L169" s="41"/>
      <c r="M169" s="32"/>
    </row>
    <row r="170" spans="1:13" s="33" customFormat="1">
      <c r="A170" s="34"/>
      <c r="B170" s="34"/>
      <c r="C170" s="34"/>
      <c r="D170" s="35" t="s">
        <v>47</v>
      </c>
      <c r="E170" s="36">
        <v>504.9</v>
      </c>
      <c r="F170" s="37">
        <v>0</v>
      </c>
      <c r="G170" s="36">
        <f t="shared" si="7"/>
        <v>505</v>
      </c>
      <c r="H170" s="38" t="s">
        <v>9</v>
      </c>
      <c r="I170">
        <v>0.6</v>
      </c>
      <c r="J170">
        <v>0.75</v>
      </c>
      <c r="K170" s="40">
        <f t="shared" si="8"/>
        <v>681.75</v>
      </c>
      <c r="L170" s="41"/>
      <c r="M170" s="32"/>
    </row>
    <row r="171" spans="1:13" s="33" customFormat="1">
      <c r="A171" s="34"/>
      <c r="B171" s="34"/>
      <c r="C171" s="34"/>
      <c r="D171" s="35" t="s">
        <v>73</v>
      </c>
      <c r="E171" s="36">
        <v>504.8</v>
      </c>
      <c r="F171" s="37">
        <v>0</v>
      </c>
      <c r="G171" s="36">
        <f t="shared" si="7"/>
        <v>505</v>
      </c>
      <c r="H171" s="38" t="s">
        <v>9</v>
      </c>
      <c r="I171">
        <v>0.6</v>
      </c>
      <c r="J171">
        <v>0.75</v>
      </c>
      <c r="K171" s="40">
        <f t="shared" si="8"/>
        <v>681.75</v>
      </c>
      <c r="L171" s="41"/>
      <c r="M171" s="32"/>
    </row>
    <row r="172" spans="1:13" s="33" customFormat="1">
      <c r="A172" s="34"/>
      <c r="B172" s="34"/>
      <c r="C172" s="34"/>
      <c r="D172" s="35" t="s">
        <v>45</v>
      </c>
      <c r="E172" s="36">
        <v>737.52</v>
      </c>
      <c r="F172" s="37">
        <v>0</v>
      </c>
      <c r="G172" s="36">
        <f t="shared" si="7"/>
        <v>738</v>
      </c>
      <c r="H172" s="38" t="s">
        <v>9</v>
      </c>
      <c r="I172">
        <v>0.6</v>
      </c>
      <c r="J172">
        <v>0.85</v>
      </c>
      <c r="K172" s="40">
        <f t="shared" si="8"/>
        <v>1070.0999999999999</v>
      </c>
      <c r="L172" s="41"/>
      <c r="M172" s="32"/>
    </row>
    <row r="173" spans="1:13" s="33" customFormat="1">
      <c r="A173" s="34"/>
      <c r="B173" s="34"/>
      <c r="C173" s="34"/>
      <c r="D173" s="35" t="s">
        <v>74</v>
      </c>
      <c r="E173" s="36">
        <v>309.32</v>
      </c>
      <c r="F173" s="37">
        <v>0</v>
      </c>
      <c r="G173" s="36">
        <f t="shared" si="7"/>
        <v>310</v>
      </c>
      <c r="H173" s="38" t="s">
        <v>9</v>
      </c>
      <c r="I173" s="39"/>
      <c r="J173" s="39"/>
      <c r="K173" s="40">
        <f t="shared" si="8"/>
        <v>0</v>
      </c>
      <c r="L173" s="41"/>
      <c r="M173" s="32"/>
    </row>
    <row r="174" spans="1:13" s="33" customFormat="1">
      <c r="A174" s="34"/>
      <c r="B174" s="34"/>
      <c r="C174" s="34"/>
      <c r="D174" s="35"/>
      <c r="E174" s="36"/>
      <c r="F174" s="37"/>
      <c r="G174" s="36"/>
      <c r="H174" s="38"/>
      <c r="I174" s="39"/>
      <c r="J174" s="39"/>
      <c r="K174" s="40"/>
      <c r="L174" s="41"/>
      <c r="M174" s="32"/>
    </row>
    <row r="175" spans="1:13" s="33" customFormat="1">
      <c r="A175" s="34"/>
      <c r="B175" s="34"/>
      <c r="C175" s="34"/>
      <c r="D175" s="81" t="s">
        <v>75</v>
      </c>
      <c r="E175" s="36"/>
      <c r="F175" s="37"/>
      <c r="G175" s="36"/>
      <c r="H175" s="38"/>
      <c r="I175" s="39"/>
      <c r="J175" s="39"/>
      <c r="K175" s="40"/>
      <c r="L175" s="41"/>
      <c r="M175" s="32"/>
    </row>
    <row r="176" spans="1:13" s="33" customFormat="1">
      <c r="A176" s="34"/>
      <c r="B176" s="34"/>
      <c r="C176" s="34"/>
      <c r="D176" s="35" t="s">
        <v>76</v>
      </c>
      <c r="E176" s="36">
        <v>9353.52</v>
      </c>
      <c r="F176" s="37">
        <v>0</v>
      </c>
      <c r="G176" s="36">
        <f t="shared" si="7"/>
        <v>9354</v>
      </c>
      <c r="H176" s="38" t="s">
        <v>9</v>
      </c>
      <c r="I176">
        <v>0.6</v>
      </c>
      <c r="J176">
        <v>0.75</v>
      </c>
      <c r="K176" s="40">
        <f t="shared" si="8"/>
        <v>12627.900000000001</v>
      </c>
      <c r="L176" s="41"/>
      <c r="M176" s="32"/>
    </row>
    <row r="177" spans="1:13" s="33" customFormat="1">
      <c r="A177" s="34"/>
      <c r="B177" s="34"/>
      <c r="C177" s="34"/>
      <c r="D177" s="35" t="s">
        <v>44</v>
      </c>
      <c r="E177" s="36">
        <v>1136.48</v>
      </c>
      <c r="F177" s="37">
        <v>0</v>
      </c>
      <c r="G177" s="36">
        <f t="shared" si="7"/>
        <v>1137</v>
      </c>
      <c r="H177" s="38" t="s">
        <v>9</v>
      </c>
      <c r="I177">
        <v>0.6</v>
      </c>
      <c r="J177">
        <v>0.75</v>
      </c>
      <c r="K177" s="40">
        <f t="shared" si="8"/>
        <v>1534.95</v>
      </c>
      <c r="L177" s="41"/>
      <c r="M177" s="32"/>
    </row>
    <row r="178" spans="1:13" s="33" customFormat="1">
      <c r="A178" s="34"/>
      <c r="B178" s="34"/>
      <c r="C178" s="34"/>
      <c r="D178" s="35" t="s">
        <v>47</v>
      </c>
      <c r="E178" s="36">
        <v>1005.8399999999999</v>
      </c>
      <c r="F178" s="37">
        <v>0</v>
      </c>
      <c r="G178" s="36">
        <f t="shared" si="7"/>
        <v>1006</v>
      </c>
      <c r="H178" s="38" t="s">
        <v>9</v>
      </c>
      <c r="I178">
        <v>0.6</v>
      </c>
      <c r="J178">
        <v>0.75</v>
      </c>
      <c r="K178" s="40">
        <f t="shared" si="8"/>
        <v>1358.1000000000001</v>
      </c>
      <c r="L178" s="41"/>
      <c r="M178" s="32"/>
    </row>
    <row r="179" spans="1:13" s="33" customFormat="1">
      <c r="A179" s="34"/>
      <c r="B179" s="34"/>
      <c r="C179" s="34"/>
      <c r="D179" s="35" t="s">
        <v>45</v>
      </c>
      <c r="E179" s="36">
        <v>766.62</v>
      </c>
      <c r="F179" s="37">
        <v>0</v>
      </c>
      <c r="G179" s="36">
        <f t="shared" si="7"/>
        <v>767</v>
      </c>
      <c r="H179" s="38" t="s">
        <v>9</v>
      </c>
      <c r="I179">
        <v>0.6</v>
      </c>
      <c r="J179">
        <v>0.85</v>
      </c>
      <c r="K179" s="40">
        <f t="shared" si="8"/>
        <v>1112.1499999999999</v>
      </c>
      <c r="L179" s="41"/>
      <c r="M179" s="32"/>
    </row>
    <row r="180" spans="1:13" s="33" customFormat="1">
      <c r="A180" s="34"/>
      <c r="B180" s="34"/>
      <c r="C180" s="34"/>
      <c r="D180" s="35"/>
      <c r="E180" s="36"/>
      <c r="F180" s="37"/>
      <c r="G180" s="36"/>
      <c r="H180" s="38"/>
      <c r="I180" s="39"/>
      <c r="J180" s="39"/>
      <c r="K180" s="40"/>
      <c r="L180" s="41"/>
      <c r="M180" s="32"/>
    </row>
    <row r="181" spans="1:13" s="33" customFormat="1">
      <c r="A181" s="34"/>
      <c r="B181" s="34"/>
      <c r="C181" s="34"/>
      <c r="D181" s="81" t="s">
        <v>77</v>
      </c>
      <c r="E181" s="36"/>
      <c r="F181" s="37"/>
      <c r="G181" s="36"/>
      <c r="H181" s="38"/>
      <c r="I181" s="39"/>
      <c r="J181" s="39"/>
      <c r="K181" s="40"/>
      <c r="L181" s="41"/>
      <c r="M181" s="32"/>
    </row>
    <row r="182" spans="1:13" s="33" customFormat="1">
      <c r="A182" s="34"/>
      <c r="B182" s="34"/>
      <c r="C182" s="34"/>
      <c r="D182" s="35" t="s">
        <v>42</v>
      </c>
      <c r="E182" s="36">
        <v>6603.63</v>
      </c>
      <c r="F182" s="37">
        <v>0</v>
      </c>
      <c r="G182" s="36">
        <f t="shared" si="7"/>
        <v>6604</v>
      </c>
      <c r="H182" s="38" t="s">
        <v>9</v>
      </c>
      <c r="I182">
        <v>0.6</v>
      </c>
      <c r="J182">
        <v>0.75</v>
      </c>
      <c r="K182" s="40">
        <f t="shared" si="8"/>
        <v>8915.4000000000015</v>
      </c>
      <c r="L182" s="41"/>
      <c r="M182" s="32"/>
    </row>
    <row r="183" spans="1:13" s="33" customFormat="1">
      <c r="A183" s="34"/>
      <c r="B183" s="34"/>
      <c r="C183" s="34"/>
      <c r="D183" s="35" t="s">
        <v>44</v>
      </c>
      <c r="E183" s="36">
        <v>683.16</v>
      </c>
      <c r="F183" s="37">
        <v>0</v>
      </c>
      <c r="G183" s="36">
        <f t="shared" si="7"/>
        <v>684</v>
      </c>
      <c r="H183" s="38" t="s">
        <v>9</v>
      </c>
      <c r="I183">
        <v>0.6</v>
      </c>
      <c r="J183">
        <v>0.75</v>
      </c>
      <c r="K183" s="40">
        <f t="shared" si="8"/>
        <v>923.40000000000009</v>
      </c>
      <c r="L183" s="41"/>
      <c r="M183" s="32"/>
    </row>
    <row r="184" spans="1:13" s="33" customFormat="1">
      <c r="A184" s="34"/>
      <c r="B184" s="34"/>
      <c r="C184" s="34"/>
      <c r="D184" s="35" t="s">
        <v>47</v>
      </c>
      <c r="E184" s="36">
        <v>677.49</v>
      </c>
      <c r="F184" s="37">
        <v>0</v>
      </c>
      <c r="G184" s="36">
        <f t="shared" si="7"/>
        <v>678</v>
      </c>
      <c r="H184" s="38" t="s">
        <v>9</v>
      </c>
      <c r="I184">
        <v>0.6</v>
      </c>
      <c r="J184">
        <v>0.75</v>
      </c>
      <c r="K184" s="40">
        <f t="shared" si="8"/>
        <v>915.30000000000007</v>
      </c>
      <c r="L184" s="41"/>
      <c r="M184" s="32"/>
    </row>
    <row r="185" spans="1:13" s="33" customFormat="1">
      <c r="A185" s="34"/>
      <c r="B185" s="34"/>
      <c r="C185" s="34"/>
      <c r="D185" s="35" t="s">
        <v>78</v>
      </c>
      <c r="E185" s="36">
        <v>491.37</v>
      </c>
      <c r="F185" s="37">
        <v>0</v>
      </c>
      <c r="G185" s="36">
        <f t="shared" si="7"/>
        <v>492</v>
      </c>
      <c r="H185" s="38" t="s">
        <v>9</v>
      </c>
      <c r="I185" s="39"/>
      <c r="J185" s="39"/>
      <c r="K185" s="40">
        <f t="shared" si="8"/>
        <v>0</v>
      </c>
      <c r="L185" s="41"/>
      <c r="M185" s="32"/>
    </row>
    <row r="186" spans="1:13" s="33" customFormat="1">
      <c r="A186" s="34"/>
      <c r="B186" s="34"/>
      <c r="C186" s="34"/>
      <c r="D186" s="35" t="s">
        <v>45</v>
      </c>
      <c r="E186" s="36">
        <v>750.64</v>
      </c>
      <c r="F186" s="37">
        <v>0</v>
      </c>
      <c r="G186" s="36">
        <f t="shared" si="7"/>
        <v>751</v>
      </c>
      <c r="H186" s="38" t="s">
        <v>9</v>
      </c>
      <c r="I186">
        <v>0.6</v>
      </c>
      <c r="J186">
        <v>0.85</v>
      </c>
      <c r="K186" s="40">
        <f t="shared" si="8"/>
        <v>1088.95</v>
      </c>
      <c r="L186" s="41"/>
      <c r="M186" s="32"/>
    </row>
    <row r="187" spans="1:13" s="33" customFormat="1">
      <c r="A187" s="34"/>
      <c r="B187" s="34"/>
      <c r="C187" s="34"/>
      <c r="D187" s="35"/>
      <c r="E187" s="36"/>
      <c r="F187" s="37"/>
      <c r="G187" s="36"/>
      <c r="H187" s="38"/>
      <c r="I187" s="39"/>
      <c r="J187" s="39"/>
      <c r="K187" s="40"/>
      <c r="L187" s="41"/>
      <c r="M187" s="32"/>
    </row>
    <row r="188" spans="1:13" s="33" customFormat="1">
      <c r="A188" s="34"/>
      <c r="B188" s="34"/>
      <c r="C188" s="34"/>
      <c r="D188" s="81" t="s">
        <v>79</v>
      </c>
      <c r="E188" s="36"/>
      <c r="F188" s="37"/>
      <c r="G188" s="36"/>
      <c r="H188" s="38"/>
      <c r="I188" s="39"/>
      <c r="J188" s="39"/>
      <c r="K188" s="40"/>
      <c r="L188" s="41"/>
      <c r="M188" s="32"/>
    </row>
    <row r="189" spans="1:13" s="33" customFormat="1">
      <c r="A189" s="34"/>
      <c r="B189" s="34"/>
      <c r="C189" s="34"/>
      <c r="D189" s="35" t="s">
        <v>42</v>
      </c>
      <c r="E189" s="36">
        <v>9375.52</v>
      </c>
      <c r="F189" s="37">
        <v>0</v>
      </c>
      <c r="G189" s="36">
        <f t="shared" si="7"/>
        <v>9376</v>
      </c>
      <c r="H189" s="38" t="s">
        <v>9</v>
      </c>
      <c r="I189">
        <v>0.6</v>
      </c>
      <c r="J189">
        <v>0.75</v>
      </c>
      <c r="K189" s="40">
        <f t="shared" si="8"/>
        <v>12657.6</v>
      </c>
      <c r="L189" s="41"/>
      <c r="M189" s="32"/>
    </row>
    <row r="190" spans="1:13" s="33" customFormat="1">
      <c r="A190" s="34"/>
      <c r="B190" s="34"/>
      <c r="C190" s="34"/>
      <c r="D190" s="35" t="s">
        <v>47</v>
      </c>
      <c r="E190" s="36">
        <v>1005.8399999999999</v>
      </c>
      <c r="F190" s="37">
        <v>0</v>
      </c>
      <c r="G190" s="36">
        <f t="shared" si="7"/>
        <v>1006</v>
      </c>
      <c r="H190" s="38" t="s">
        <v>9</v>
      </c>
      <c r="I190">
        <v>0.6</v>
      </c>
      <c r="J190">
        <v>0.75</v>
      </c>
      <c r="K190" s="40">
        <f t="shared" si="8"/>
        <v>1358.1000000000001</v>
      </c>
      <c r="L190" s="41"/>
      <c r="M190" s="32"/>
    </row>
    <row r="191" spans="1:13" s="33" customFormat="1">
      <c r="A191" s="34"/>
      <c r="B191" s="34"/>
      <c r="C191" s="34"/>
      <c r="D191" s="35" t="s">
        <v>44</v>
      </c>
      <c r="E191" s="36">
        <v>1058.4000000000001</v>
      </c>
      <c r="F191" s="37">
        <v>0</v>
      </c>
      <c r="G191" s="36">
        <f t="shared" si="7"/>
        <v>1059</v>
      </c>
      <c r="H191" s="38" t="s">
        <v>9</v>
      </c>
      <c r="I191">
        <v>0.6</v>
      </c>
      <c r="J191">
        <v>0.75</v>
      </c>
      <c r="K191" s="40">
        <f t="shared" si="8"/>
        <v>1429.65</v>
      </c>
      <c r="L191" s="41"/>
      <c r="M191" s="32"/>
    </row>
    <row r="192" spans="1:13" s="33" customFormat="1">
      <c r="A192" s="34"/>
      <c r="B192" s="34"/>
      <c r="C192" s="34"/>
      <c r="D192" s="35" t="s">
        <v>45</v>
      </c>
      <c r="E192" s="36">
        <v>754.02</v>
      </c>
      <c r="F192" s="37">
        <v>0</v>
      </c>
      <c r="G192" s="36">
        <f t="shared" si="7"/>
        <v>755</v>
      </c>
      <c r="H192" s="38" t="s">
        <v>9</v>
      </c>
      <c r="I192">
        <v>0.6</v>
      </c>
      <c r="J192">
        <v>0.85</v>
      </c>
      <c r="K192" s="40">
        <f t="shared" si="8"/>
        <v>1094.75</v>
      </c>
      <c r="L192" s="41"/>
      <c r="M192" s="32"/>
    </row>
    <row r="193" spans="1:13" s="33" customFormat="1">
      <c r="A193" s="34"/>
      <c r="B193" s="34"/>
      <c r="C193" s="34"/>
      <c r="D193" s="35"/>
      <c r="E193" s="36"/>
      <c r="F193" s="37"/>
      <c r="G193" s="36"/>
      <c r="H193" s="38"/>
      <c r="I193" s="39"/>
      <c r="J193" s="39"/>
      <c r="K193" s="40"/>
      <c r="L193" s="41"/>
      <c r="M193" s="32"/>
    </row>
    <row r="194" spans="1:13" s="33" customFormat="1">
      <c r="A194" s="34"/>
      <c r="B194" s="34"/>
      <c r="C194" s="34"/>
      <c r="D194" s="81" t="s">
        <v>80</v>
      </c>
      <c r="E194" s="36"/>
      <c r="F194" s="37"/>
      <c r="G194" s="36"/>
      <c r="H194" s="38"/>
      <c r="I194" s="39"/>
      <c r="J194" s="39"/>
      <c r="K194" s="40"/>
      <c r="L194" s="41"/>
      <c r="M194" s="32"/>
    </row>
    <row r="195" spans="1:13" s="33" customFormat="1">
      <c r="A195" s="34"/>
      <c r="B195" s="34"/>
      <c r="C195" s="34"/>
      <c r="D195" s="35" t="s">
        <v>42</v>
      </c>
      <c r="E195" s="36">
        <v>9842.36</v>
      </c>
      <c r="F195" s="37">
        <v>0</v>
      </c>
      <c r="G195" s="36">
        <f t="shared" si="7"/>
        <v>9843</v>
      </c>
      <c r="H195" s="38" t="s">
        <v>9</v>
      </c>
      <c r="I195">
        <v>0.6</v>
      </c>
      <c r="J195">
        <v>0.75</v>
      </c>
      <c r="K195" s="40">
        <f t="shared" si="8"/>
        <v>13288.050000000001</v>
      </c>
      <c r="L195" s="41"/>
      <c r="M195" s="32"/>
    </row>
    <row r="196" spans="1:13" s="33" customFormat="1">
      <c r="A196" s="34"/>
      <c r="B196" s="34"/>
      <c r="C196" s="34"/>
      <c r="D196" s="35" t="s">
        <v>47</v>
      </c>
      <c r="E196" s="36">
        <v>1032.6799999999998</v>
      </c>
      <c r="F196" s="37">
        <v>0</v>
      </c>
      <c r="G196" s="36">
        <f t="shared" si="7"/>
        <v>1033</v>
      </c>
      <c r="H196" s="38" t="s">
        <v>9</v>
      </c>
      <c r="I196">
        <v>0.6</v>
      </c>
      <c r="J196">
        <v>0.75</v>
      </c>
      <c r="K196" s="40">
        <f t="shared" si="8"/>
        <v>1394.5500000000002</v>
      </c>
      <c r="L196" s="41"/>
      <c r="M196" s="32"/>
    </row>
    <row r="197" spans="1:13" s="33" customFormat="1">
      <c r="A197" s="34"/>
      <c r="B197" s="34"/>
      <c r="C197" s="34"/>
      <c r="D197" s="35" t="s">
        <v>44</v>
      </c>
      <c r="E197" s="36">
        <v>972</v>
      </c>
      <c r="F197" s="37">
        <v>0</v>
      </c>
      <c r="G197" s="36">
        <f t="shared" si="7"/>
        <v>972</v>
      </c>
      <c r="H197" s="38" t="s">
        <v>9</v>
      </c>
      <c r="I197">
        <v>0.6</v>
      </c>
      <c r="J197">
        <v>0.75</v>
      </c>
      <c r="K197" s="40">
        <f t="shared" si="8"/>
        <v>1312.2</v>
      </c>
      <c r="L197" s="41"/>
      <c r="M197" s="32"/>
    </row>
    <row r="198" spans="1:13" s="33" customFormat="1">
      <c r="A198" s="34"/>
      <c r="B198" s="34"/>
      <c r="C198" s="34"/>
      <c r="D198" s="35" t="s">
        <v>45</v>
      </c>
      <c r="E198" s="36">
        <v>752.57</v>
      </c>
      <c r="F198" s="37">
        <v>0</v>
      </c>
      <c r="G198" s="36">
        <f t="shared" si="7"/>
        <v>753</v>
      </c>
      <c r="H198" s="38" t="s">
        <v>9</v>
      </c>
      <c r="I198">
        <v>0.6</v>
      </c>
      <c r="J198">
        <v>0.85</v>
      </c>
      <c r="K198" s="40">
        <f t="shared" si="8"/>
        <v>1091.8499999999999</v>
      </c>
      <c r="L198" s="41"/>
      <c r="M198" s="32"/>
    </row>
    <row r="199" spans="1:13" s="33" customFormat="1">
      <c r="A199" s="34"/>
      <c r="B199" s="34"/>
      <c r="C199" s="34"/>
      <c r="D199" s="35"/>
      <c r="E199" s="36"/>
      <c r="F199" s="37"/>
      <c r="G199" s="36"/>
      <c r="H199" s="38"/>
      <c r="I199" s="39"/>
      <c r="J199" s="39"/>
      <c r="K199" s="40"/>
      <c r="L199" s="41"/>
      <c r="M199" s="32"/>
    </row>
    <row r="200" spans="1:13" s="33" customFormat="1">
      <c r="A200" s="34"/>
      <c r="B200" s="34"/>
      <c r="C200" s="34"/>
      <c r="D200" s="81" t="s">
        <v>81</v>
      </c>
      <c r="E200" s="36"/>
      <c r="F200" s="37"/>
      <c r="G200" s="36"/>
      <c r="H200" s="38"/>
      <c r="I200" s="39"/>
      <c r="J200" s="39"/>
      <c r="K200" s="40"/>
      <c r="L200" s="41"/>
      <c r="M200" s="32"/>
    </row>
    <row r="201" spans="1:13" s="33" customFormat="1">
      <c r="A201" s="34"/>
      <c r="B201" s="34"/>
      <c r="C201" s="34"/>
      <c r="D201" s="35" t="s">
        <v>42</v>
      </c>
      <c r="E201" s="36">
        <v>13896.960000000001</v>
      </c>
      <c r="F201" s="37">
        <v>0</v>
      </c>
      <c r="G201" s="36">
        <f t="shared" si="7"/>
        <v>13897</v>
      </c>
      <c r="H201" s="38" t="s">
        <v>9</v>
      </c>
      <c r="I201">
        <v>0.6</v>
      </c>
      <c r="J201">
        <v>0.75</v>
      </c>
      <c r="K201" s="40">
        <f t="shared" si="8"/>
        <v>18760.95</v>
      </c>
      <c r="L201" s="41"/>
      <c r="M201" s="32"/>
    </row>
    <row r="202" spans="1:13" s="33" customFormat="1">
      <c r="A202" s="34"/>
      <c r="B202" s="34"/>
      <c r="C202" s="34"/>
      <c r="D202" s="35" t="s">
        <v>47</v>
      </c>
      <c r="E202" s="36">
        <v>1469.82</v>
      </c>
      <c r="F202" s="37">
        <v>0</v>
      </c>
      <c r="G202" s="36">
        <f t="shared" si="7"/>
        <v>1470</v>
      </c>
      <c r="H202" s="38" t="s">
        <v>9</v>
      </c>
      <c r="I202">
        <v>0.6</v>
      </c>
      <c r="J202">
        <v>0.75</v>
      </c>
      <c r="K202" s="40">
        <f t="shared" si="8"/>
        <v>1984.5000000000002</v>
      </c>
      <c r="L202" s="41"/>
      <c r="M202" s="32"/>
    </row>
    <row r="203" spans="1:13" s="33" customFormat="1">
      <c r="A203" s="34"/>
      <c r="B203" s="34"/>
      <c r="C203" s="34"/>
      <c r="D203" s="35" t="s">
        <v>44</v>
      </c>
      <c r="E203" s="36">
        <v>1562.16</v>
      </c>
      <c r="F203" s="37">
        <v>0</v>
      </c>
      <c r="G203" s="36">
        <f t="shared" si="7"/>
        <v>1563</v>
      </c>
      <c r="H203" s="38" t="s">
        <v>9</v>
      </c>
      <c r="I203">
        <v>0.6</v>
      </c>
      <c r="J203">
        <v>0.75</v>
      </c>
      <c r="K203" s="40">
        <f t="shared" si="8"/>
        <v>2110.0500000000002</v>
      </c>
      <c r="L203" s="41"/>
      <c r="M203" s="32"/>
    </row>
    <row r="204" spans="1:13" s="33" customFormat="1">
      <c r="A204" s="34"/>
      <c r="B204" s="34"/>
      <c r="C204" s="34"/>
      <c r="D204" s="35" t="s">
        <v>78</v>
      </c>
      <c r="E204" s="36">
        <v>854.04</v>
      </c>
      <c r="F204" s="37">
        <v>0</v>
      </c>
      <c r="G204" s="36">
        <f t="shared" si="7"/>
        <v>855</v>
      </c>
      <c r="H204" s="38" t="s">
        <v>9</v>
      </c>
      <c r="I204" s="39"/>
      <c r="J204" s="39"/>
      <c r="K204" s="40">
        <f t="shared" si="8"/>
        <v>0</v>
      </c>
      <c r="L204" s="41"/>
      <c r="M204" s="32"/>
    </row>
    <row r="205" spans="1:13" s="33" customFormat="1">
      <c r="A205" s="34"/>
      <c r="B205" s="34"/>
      <c r="C205" s="34"/>
      <c r="D205" s="35" t="s">
        <v>158</v>
      </c>
      <c r="E205" s="36">
        <v>746</v>
      </c>
      <c r="F205" s="37">
        <v>0</v>
      </c>
      <c r="G205" s="36">
        <f t="shared" si="7"/>
        <v>746</v>
      </c>
      <c r="H205" s="38" t="s">
        <v>9</v>
      </c>
      <c r="I205">
        <v>0.6</v>
      </c>
      <c r="J205">
        <v>0.85</v>
      </c>
      <c r="K205" s="40">
        <f t="shared" si="8"/>
        <v>1081.7</v>
      </c>
      <c r="L205" s="41"/>
      <c r="M205" s="32"/>
    </row>
    <row r="206" spans="1:13" s="33" customFormat="1">
      <c r="A206" s="34"/>
      <c r="B206" s="34"/>
      <c r="C206" s="34"/>
      <c r="D206" s="35"/>
      <c r="E206" s="36"/>
      <c r="F206" s="37"/>
      <c r="G206" s="36"/>
      <c r="H206" s="38"/>
      <c r="I206" s="39"/>
      <c r="J206" s="39"/>
      <c r="K206" s="40"/>
      <c r="L206" s="41"/>
      <c r="M206" s="32"/>
    </row>
    <row r="207" spans="1:13" s="33" customFormat="1">
      <c r="A207" s="34"/>
      <c r="B207" s="34"/>
      <c r="C207" s="34"/>
      <c r="D207" s="81" t="s">
        <v>82</v>
      </c>
      <c r="E207" s="36"/>
      <c r="F207" s="37"/>
      <c r="G207" s="36"/>
      <c r="H207" s="38"/>
      <c r="I207" s="39"/>
      <c r="J207" s="39"/>
      <c r="K207" s="40"/>
      <c r="L207" s="41"/>
      <c r="M207" s="32"/>
    </row>
    <row r="208" spans="1:13" s="33" customFormat="1">
      <c r="A208" s="34"/>
      <c r="B208" s="34"/>
      <c r="C208" s="34"/>
      <c r="D208" s="35" t="s">
        <v>42</v>
      </c>
      <c r="E208" s="36">
        <v>13586.76</v>
      </c>
      <c r="F208" s="37">
        <v>0</v>
      </c>
      <c r="G208" s="36">
        <f t="shared" si="7"/>
        <v>13587</v>
      </c>
      <c r="H208" s="38" t="s">
        <v>9</v>
      </c>
      <c r="I208">
        <v>0.6</v>
      </c>
      <c r="J208">
        <v>0.75</v>
      </c>
      <c r="K208" s="40">
        <f t="shared" si="8"/>
        <v>18342.45</v>
      </c>
      <c r="L208" s="41"/>
      <c r="M208" s="32"/>
    </row>
    <row r="209" spans="1:13" s="33" customFormat="1">
      <c r="A209" s="34"/>
      <c r="B209" s="34"/>
      <c r="C209" s="34"/>
      <c r="D209" s="35" t="s">
        <v>47</v>
      </c>
      <c r="E209" s="36">
        <v>1541.76</v>
      </c>
      <c r="F209" s="37">
        <v>0</v>
      </c>
      <c r="G209" s="36">
        <f t="shared" si="7"/>
        <v>1542</v>
      </c>
      <c r="H209" s="38" t="s">
        <v>9</v>
      </c>
      <c r="I209">
        <v>0.6</v>
      </c>
      <c r="J209">
        <v>0.75</v>
      </c>
      <c r="K209" s="40">
        <f t="shared" si="8"/>
        <v>2081.7000000000003</v>
      </c>
      <c r="L209" s="41"/>
      <c r="M209" s="32"/>
    </row>
    <row r="210" spans="1:13" s="33" customFormat="1">
      <c r="A210" s="34"/>
      <c r="B210" s="34"/>
      <c r="C210" s="34"/>
      <c r="D210" s="35" t="s">
        <v>83</v>
      </c>
      <c r="E210" s="36">
        <v>1636.8000000000002</v>
      </c>
      <c r="F210" s="37">
        <v>0</v>
      </c>
      <c r="G210" s="36">
        <f t="shared" si="7"/>
        <v>1637</v>
      </c>
      <c r="H210" s="38" t="s">
        <v>9</v>
      </c>
      <c r="I210">
        <v>0.6</v>
      </c>
      <c r="J210">
        <v>0.75</v>
      </c>
      <c r="K210" s="40">
        <f t="shared" si="8"/>
        <v>2209.9500000000003</v>
      </c>
      <c r="L210" s="41"/>
      <c r="M210" s="32"/>
    </row>
    <row r="211" spans="1:13" s="33" customFormat="1">
      <c r="A211" s="34"/>
      <c r="B211" s="34"/>
      <c r="C211" s="34"/>
      <c r="D211" s="35" t="s">
        <v>45</v>
      </c>
      <c r="E211" s="36">
        <v>756.15</v>
      </c>
      <c r="F211" s="37">
        <v>0</v>
      </c>
      <c r="G211" s="36">
        <f t="shared" si="7"/>
        <v>757</v>
      </c>
      <c r="H211" s="38" t="s">
        <v>9</v>
      </c>
      <c r="I211">
        <v>0.6</v>
      </c>
      <c r="J211">
        <v>0.85</v>
      </c>
      <c r="K211" s="40">
        <f t="shared" si="8"/>
        <v>1097.6499999999999</v>
      </c>
      <c r="L211" s="41"/>
      <c r="M211" s="32"/>
    </row>
    <row r="212" spans="1:13" s="33" customFormat="1">
      <c r="A212" s="34"/>
      <c r="B212" s="34"/>
      <c r="C212" s="34"/>
      <c r="D212" s="35"/>
      <c r="E212" s="36"/>
      <c r="F212" s="37"/>
      <c r="G212" s="36"/>
      <c r="H212" s="38"/>
      <c r="I212" s="39"/>
      <c r="J212" s="39"/>
      <c r="K212" s="40"/>
      <c r="L212" s="41"/>
      <c r="M212" s="32"/>
    </row>
    <row r="213" spans="1:13" s="33" customFormat="1">
      <c r="A213" s="34"/>
      <c r="B213" s="34"/>
      <c r="C213" s="34"/>
      <c r="D213" s="81" t="s">
        <v>84</v>
      </c>
      <c r="E213" s="36"/>
      <c r="F213" s="37"/>
      <c r="G213" s="36"/>
      <c r="H213" s="38"/>
      <c r="I213" s="39"/>
      <c r="J213" s="39"/>
      <c r="K213" s="40"/>
      <c r="L213" s="41"/>
      <c r="M213" s="32"/>
    </row>
    <row r="214" spans="1:13" s="33" customFormat="1">
      <c r="A214" s="34"/>
      <c r="B214" s="34"/>
      <c r="C214" s="34"/>
      <c r="D214" s="35" t="s">
        <v>42</v>
      </c>
      <c r="E214" s="36">
        <v>6467.67</v>
      </c>
      <c r="F214" s="37">
        <v>0</v>
      </c>
      <c r="G214" s="36">
        <f t="shared" si="7"/>
        <v>6468</v>
      </c>
      <c r="H214" s="38" t="s">
        <v>9</v>
      </c>
      <c r="I214">
        <v>0.6</v>
      </c>
      <c r="J214">
        <v>0.75</v>
      </c>
      <c r="K214" s="40">
        <f t="shared" si="8"/>
        <v>8731.8000000000011</v>
      </c>
      <c r="L214" s="41"/>
      <c r="M214" s="32"/>
    </row>
    <row r="215" spans="1:13" s="33" customFormat="1">
      <c r="A215" s="34"/>
      <c r="B215" s="34"/>
      <c r="C215" s="34"/>
      <c r="D215" s="35" t="s">
        <v>44</v>
      </c>
      <c r="E215" s="36">
        <v>772.08</v>
      </c>
      <c r="F215" s="37">
        <v>0</v>
      </c>
      <c r="G215" s="36">
        <f t="shared" si="7"/>
        <v>773</v>
      </c>
      <c r="H215" s="38" t="s">
        <v>9</v>
      </c>
      <c r="I215">
        <v>0.6</v>
      </c>
      <c r="J215">
        <v>0.75</v>
      </c>
      <c r="K215" s="40">
        <f t="shared" si="8"/>
        <v>1043.5500000000002</v>
      </c>
      <c r="L215" s="41"/>
      <c r="M215" s="32"/>
    </row>
    <row r="216" spans="1:13" s="33" customFormat="1">
      <c r="A216" s="34"/>
      <c r="B216" s="34"/>
      <c r="C216" s="34"/>
      <c r="D216" s="35" t="s">
        <v>47</v>
      </c>
      <c r="E216" s="36">
        <v>725.01</v>
      </c>
      <c r="F216" s="37">
        <v>0</v>
      </c>
      <c r="G216" s="36">
        <f t="shared" si="7"/>
        <v>726</v>
      </c>
      <c r="H216" s="38" t="s">
        <v>9</v>
      </c>
      <c r="I216">
        <v>0.6</v>
      </c>
      <c r="J216">
        <v>0.75</v>
      </c>
      <c r="K216" s="40">
        <f t="shared" si="8"/>
        <v>980.1</v>
      </c>
      <c r="L216" s="41"/>
      <c r="M216" s="32"/>
    </row>
    <row r="217" spans="1:13" s="33" customFormat="1">
      <c r="A217" s="34"/>
      <c r="B217" s="34"/>
      <c r="C217" s="34"/>
      <c r="D217" s="35" t="s">
        <v>45</v>
      </c>
      <c r="E217" s="36">
        <v>759.52</v>
      </c>
      <c r="F217" s="37">
        <v>0</v>
      </c>
      <c r="G217" s="36">
        <f t="shared" si="7"/>
        <v>760</v>
      </c>
      <c r="H217" s="38" t="s">
        <v>9</v>
      </c>
      <c r="I217">
        <v>0.6</v>
      </c>
      <c r="J217">
        <v>0.85</v>
      </c>
      <c r="K217" s="40">
        <f t="shared" si="8"/>
        <v>1102</v>
      </c>
      <c r="L217" s="41"/>
      <c r="M217" s="32"/>
    </row>
    <row r="218" spans="1:13" s="33" customFormat="1">
      <c r="A218" s="34"/>
      <c r="B218" s="34"/>
      <c r="C218" s="34"/>
      <c r="D218" s="35"/>
      <c r="E218" s="36"/>
      <c r="F218" s="37"/>
      <c r="G218" s="36"/>
      <c r="H218" s="38"/>
      <c r="I218" s="39"/>
      <c r="J218" s="39"/>
      <c r="K218" s="40"/>
      <c r="L218" s="41"/>
      <c r="M218" s="32"/>
    </row>
    <row r="219" spans="1:13" s="33" customFormat="1">
      <c r="A219" s="34"/>
      <c r="B219" s="34"/>
      <c r="C219" s="34"/>
      <c r="D219" s="81" t="s">
        <v>85</v>
      </c>
      <c r="E219" s="36"/>
      <c r="F219" s="37"/>
      <c r="G219" s="36"/>
      <c r="H219" s="38"/>
      <c r="I219" s="39"/>
      <c r="J219" s="39"/>
      <c r="K219" s="40"/>
      <c r="L219" s="41"/>
      <c r="M219" s="32"/>
    </row>
    <row r="220" spans="1:13" s="33" customFormat="1">
      <c r="A220" s="34"/>
      <c r="B220" s="34"/>
      <c r="C220" s="34"/>
      <c r="D220" s="35" t="s">
        <v>42</v>
      </c>
      <c r="E220" s="36">
        <v>18625.2</v>
      </c>
      <c r="F220" s="37">
        <v>0</v>
      </c>
      <c r="G220" s="36">
        <f t="shared" si="7"/>
        <v>18626</v>
      </c>
      <c r="H220" s="38" t="s">
        <v>9</v>
      </c>
      <c r="I220">
        <v>0.6</v>
      </c>
      <c r="J220">
        <v>0.75</v>
      </c>
      <c r="K220" s="40">
        <f t="shared" si="8"/>
        <v>25145.100000000002</v>
      </c>
      <c r="L220" s="41"/>
      <c r="M220" s="32"/>
    </row>
    <row r="221" spans="1:13" s="33" customFormat="1">
      <c r="A221" s="34"/>
      <c r="B221" s="34"/>
      <c r="C221" s="34"/>
      <c r="D221" s="35" t="s">
        <v>44</v>
      </c>
      <c r="E221" s="36">
        <v>2279.04</v>
      </c>
      <c r="F221" s="37">
        <v>0</v>
      </c>
      <c r="G221" s="36">
        <f t="shared" si="7"/>
        <v>2280</v>
      </c>
      <c r="H221" s="38" t="s">
        <v>9</v>
      </c>
      <c r="I221">
        <v>0.6</v>
      </c>
      <c r="J221">
        <v>0.75</v>
      </c>
      <c r="K221" s="40">
        <f t="shared" si="8"/>
        <v>3078</v>
      </c>
      <c r="L221" s="41"/>
      <c r="M221" s="32"/>
    </row>
    <row r="222" spans="1:13" s="33" customFormat="1">
      <c r="A222" s="34"/>
      <c r="B222" s="34"/>
      <c r="C222" s="34"/>
      <c r="D222" s="35" t="s">
        <v>43</v>
      </c>
      <c r="E222" s="36">
        <v>2031.04</v>
      </c>
      <c r="F222" s="37">
        <v>0</v>
      </c>
      <c r="G222" s="36">
        <f t="shared" si="7"/>
        <v>2032</v>
      </c>
      <c r="H222" s="38" t="s">
        <v>9</v>
      </c>
      <c r="I222">
        <v>0.6</v>
      </c>
      <c r="J222">
        <v>0.75</v>
      </c>
      <c r="K222" s="40">
        <f t="shared" si="8"/>
        <v>2743.2000000000003</v>
      </c>
      <c r="L222" s="41"/>
      <c r="M222" s="32"/>
    </row>
    <row r="223" spans="1:13" s="33" customFormat="1">
      <c r="A223" s="34"/>
      <c r="B223" s="34"/>
      <c r="C223" s="34"/>
      <c r="D223" s="35" t="s">
        <v>45</v>
      </c>
      <c r="E223" s="36">
        <v>752.32</v>
      </c>
      <c r="F223" s="37">
        <v>0</v>
      </c>
      <c r="G223" s="36">
        <f t="shared" ref="G223:G286" si="9">CEILING(E223*(1+F223),1)</f>
        <v>753</v>
      </c>
      <c r="H223" s="38" t="s">
        <v>9</v>
      </c>
      <c r="I223">
        <v>0.6</v>
      </c>
      <c r="J223">
        <v>0.85</v>
      </c>
      <c r="K223" s="40">
        <f t="shared" ref="K223:K286" si="10">(I223+J223)*G223</f>
        <v>1091.8499999999999</v>
      </c>
      <c r="L223" s="41"/>
      <c r="M223" s="32"/>
    </row>
    <row r="224" spans="1:13" s="33" customFormat="1">
      <c r="A224" s="34"/>
      <c r="B224" s="34"/>
      <c r="C224" s="34"/>
      <c r="D224" s="35"/>
      <c r="E224" s="36"/>
      <c r="F224" s="37"/>
      <c r="G224" s="36"/>
      <c r="H224" s="38"/>
      <c r="I224" s="39"/>
      <c r="J224" s="39"/>
      <c r="K224" s="40"/>
      <c r="L224" s="41"/>
      <c r="M224" s="32"/>
    </row>
    <row r="225" spans="1:13" s="33" customFormat="1">
      <c r="A225" s="34"/>
      <c r="B225" s="34"/>
      <c r="C225" s="34"/>
      <c r="D225" s="81" t="s">
        <v>86</v>
      </c>
      <c r="E225" s="36"/>
      <c r="F225" s="37"/>
      <c r="G225" s="36"/>
      <c r="H225" s="38"/>
      <c r="I225" s="39"/>
      <c r="J225" s="39"/>
      <c r="K225" s="40"/>
      <c r="L225" s="41"/>
      <c r="M225" s="32"/>
    </row>
    <row r="226" spans="1:13" s="33" customFormat="1">
      <c r="A226" s="34"/>
      <c r="B226" s="34"/>
      <c r="C226" s="34"/>
      <c r="D226" s="35" t="s">
        <v>42</v>
      </c>
      <c r="E226" s="36">
        <v>9680.880000000001</v>
      </c>
      <c r="F226" s="37">
        <v>0</v>
      </c>
      <c r="G226" s="36">
        <f t="shared" si="9"/>
        <v>9681</v>
      </c>
      <c r="H226" s="38" t="s">
        <v>9</v>
      </c>
      <c r="I226">
        <v>0.6</v>
      </c>
      <c r="J226">
        <v>0.75</v>
      </c>
      <c r="K226" s="40">
        <f t="shared" si="10"/>
        <v>13069.35</v>
      </c>
      <c r="L226" s="41"/>
      <c r="M226" s="32"/>
    </row>
    <row r="227" spans="1:13" s="33" customFormat="1">
      <c r="A227" s="34"/>
      <c r="B227" s="34"/>
      <c r="C227" s="34"/>
      <c r="D227" s="35" t="s">
        <v>44</v>
      </c>
      <c r="E227" s="36">
        <v>1037.28</v>
      </c>
      <c r="F227" s="37">
        <v>0</v>
      </c>
      <c r="G227" s="36">
        <f t="shared" si="9"/>
        <v>1038</v>
      </c>
      <c r="H227" s="38" t="s">
        <v>9</v>
      </c>
      <c r="I227">
        <v>0.6</v>
      </c>
      <c r="J227">
        <v>0.75</v>
      </c>
      <c r="K227" s="40">
        <f t="shared" si="10"/>
        <v>1401.3000000000002</v>
      </c>
      <c r="L227" s="41"/>
      <c r="M227" s="32"/>
    </row>
    <row r="228" spans="1:13" s="33" customFormat="1">
      <c r="A228" s="34"/>
      <c r="B228" s="34"/>
      <c r="C228" s="34"/>
      <c r="D228" s="35" t="s">
        <v>47</v>
      </c>
      <c r="E228" s="36">
        <v>949.08</v>
      </c>
      <c r="F228" s="37">
        <v>0</v>
      </c>
      <c r="G228" s="36">
        <f t="shared" si="9"/>
        <v>950</v>
      </c>
      <c r="H228" s="38" t="s">
        <v>9</v>
      </c>
      <c r="I228">
        <v>0.6</v>
      </c>
      <c r="J228">
        <v>0.75</v>
      </c>
      <c r="K228" s="40">
        <f t="shared" si="10"/>
        <v>1282.5</v>
      </c>
      <c r="L228" s="41"/>
      <c r="M228" s="32"/>
    </row>
    <row r="229" spans="1:13" s="33" customFormat="1">
      <c r="A229" s="34"/>
      <c r="B229" s="34"/>
      <c r="C229" s="34"/>
      <c r="D229" s="35" t="s">
        <v>45</v>
      </c>
      <c r="E229" s="36">
        <v>749.41</v>
      </c>
      <c r="F229" s="37">
        <v>0</v>
      </c>
      <c r="G229" s="36">
        <f t="shared" si="9"/>
        <v>750</v>
      </c>
      <c r="H229" s="38" t="s">
        <v>9</v>
      </c>
      <c r="I229">
        <v>0.6</v>
      </c>
      <c r="J229">
        <v>0.85</v>
      </c>
      <c r="K229" s="40">
        <f t="shared" si="10"/>
        <v>1087.5</v>
      </c>
      <c r="L229" s="41"/>
      <c r="M229" s="32"/>
    </row>
    <row r="230" spans="1:13" s="33" customFormat="1">
      <c r="A230" s="34"/>
      <c r="B230" s="34"/>
      <c r="C230" s="34"/>
      <c r="D230" s="35"/>
      <c r="E230" s="36"/>
      <c r="F230" s="37"/>
      <c r="G230" s="36"/>
      <c r="H230" s="38"/>
      <c r="I230" s="39"/>
      <c r="J230" s="39"/>
      <c r="K230" s="40"/>
      <c r="L230" s="41"/>
      <c r="M230" s="32"/>
    </row>
    <row r="231" spans="1:13" s="33" customFormat="1">
      <c r="A231" s="34"/>
      <c r="B231" s="34"/>
      <c r="C231" s="34"/>
      <c r="D231" s="81" t="s">
        <v>87</v>
      </c>
      <c r="E231" s="36"/>
      <c r="F231" s="37"/>
      <c r="G231" s="36"/>
      <c r="H231" s="38"/>
      <c r="I231" s="39"/>
      <c r="J231" s="39"/>
      <c r="K231" s="40"/>
      <c r="L231" s="41"/>
      <c r="M231" s="32"/>
    </row>
    <row r="232" spans="1:13" s="33" customFormat="1">
      <c r="A232" s="34"/>
      <c r="B232" s="34"/>
      <c r="C232" s="34"/>
      <c r="D232" s="35" t="s">
        <v>42</v>
      </c>
      <c r="E232" s="36">
        <v>6790.08</v>
      </c>
      <c r="F232" s="37">
        <v>0</v>
      </c>
      <c r="G232" s="36">
        <f t="shared" si="9"/>
        <v>6791</v>
      </c>
      <c r="H232" s="38" t="s">
        <v>9</v>
      </c>
      <c r="I232">
        <v>0.6</v>
      </c>
      <c r="J232">
        <v>0.75</v>
      </c>
      <c r="K232" s="40">
        <f t="shared" si="10"/>
        <v>9167.85</v>
      </c>
      <c r="L232" s="41"/>
      <c r="M232" s="32"/>
    </row>
    <row r="233" spans="1:13" s="33" customFormat="1">
      <c r="A233" s="34"/>
      <c r="B233" s="34"/>
      <c r="C233" s="34"/>
      <c r="D233" s="35" t="s">
        <v>44</v>
      </c>
      <c r="E233" s="36">
        <v>801.48</v>
      </c>
      <c r="F233" s="37">
        <v>0</v>
      </c>
      <c r="G233" s="36">
        <f t="shared" si="9"/>
        <v>802</v>
      </c>
      <c r="H233" s="38" t="s">
        <v>9</v>
      </c>
      <c r="I233">
        <v>0.6</v>
      </c>
      <c r="J233">
        <v>0.75</v>
      </c>
      <c r="K233" s="40">
        <f t="shared" si="10"/>
        <v>1082.7</v>
      </c>
      <c r="L233" s="41"/>
      <c r="M233" s="32"/>
    </row>
    <row r="234" spans="1:13" s="33" customFormat="1">
      <c r="A234" s="34"/>
      <c r="B234" s="34"/>
      <c r="C234" s="34"/>
      <c r="D234" s="35" t="s">
        <v>47</v>
      </c>
      <c r="E234" s="36">
        <v>771.21</v>
      </c>
      <c r="F234" s="37">
        <v>0</v>
      </c>
      <c r="G234" s="36">
        <f t="shared" si="9"/>
        <v>772</v>
      </c>
      <c r="H234" s="38" t="s">
        <v>9</v>
      </c>
      <c r="I234">
        <v>0.6</v>
      </c>
      <c r="J234">
        <v>0.75</v>
      </c>
      <c r="K234" s="40">
        <f t="shared" si="10"/>
        <v>1042.2</v>
      </c>
      <c r="L234" s="41"/>
      <c r="M234" s="32"/>
    </row>
    <row r="235" spans="1:13" s="33" customFormat="1">
      <c r="A235" s="34"/>
      <c r="B235" s="34"/>
      <c r="C235" s="34"/>
      <c r="D235" s="35" t="s">
        <v>45</v>
      </c>
      <c r="E235" s="36">
        <v>754.64</v>
      </c>
      <c r="F235" s="37">
        <v>0</v>
      </c>
      <c r="G235" s="36">
        <f t="shared" si="9"/>
        <v>755</v>
      </c>
      <c r="H235" s="38" t="s">
        <v>9</v>
      </c>
      <c r="I235">
        <v>0.6</v>
      </c>
      <c r="J235">
        <v>0.85</v>
      </c>
      <c r="K235" s="40">
        <f t="shared" si="10"/>
        <v>1094.75</v>
      </c>
      <c r="L235" s="41"/>
      <c r="M235" s="32"/>
    </row>
    <row r="236" spans="1:13" s="33" customFormat="1">
      <c r="A236" s="34"/>
      <c r="B236" s="34"/>
      <c r="C236" s="34"/>
      <c r="D236" s="35"/>
      <c r="E236" s="36"/>
      <c r="F236" s="37"/>
      <c r="G236" s="36"/>
      <c r="H236" s="38"/>
      <c r="I236" s="39"/>
      <c r="J236" s="39"/>
      <c r="K236" s="40"/>
      <c r="L236" s="41"/>
      <c r="M236" s="32"/>
    </row>
    <row r="237" spans="1:13" s="33" customFormat="1">
      <c r="A237" s="34"/>
      <c r="B237" s="34"/>
      <c r="C237" s="34"/>
      <c r="D237" s="81" t="s">
        <v>88</v>
      </c>
      <c r="E237" s="36"/>
      <c r="F237" s="37"/>
      <c r="G237" s="36"/>
      <c r="H237" s="38"/>
      <c r="I237" s="39"/>
      <c r="J237" s="39"/>
      <c r="K237" s="40"/>
      <c r="L237" s="41"/>
      <c r="M237" s="32"/>
    </row>
    <row r="238" spans="1:13" s="33" customFormat="1">
      <c r="A238" s="34"/>
      <c r="B238" s="34"/>
      <c r="C238" s="34"/>
      <c r="D238" s="35" t="s">
        <v>42</v>
      </c>
      <c r="E238" s="36">
        <v>5191.7800000000007</v>
      </c>
      <c r="F238" s="37">
        <v>0</v>
      </c>
      <c r="G238" s="36">
        <f t="shared" si="9"/>
        <v>5192</v>
      </c>
      <c r="H238" s="38" t="s">
        <v>9</v>
      </c>
      <c r="I238">
        <v>0.6</v>
      </c>
      <c r="J238">
        <v>0.75</v>
      </c>
      <c r="K238" s="40">
        <f t="shared" si="10"/>
        <v>7009.2000000000007</v>
      </c>
      <c r="L238" s="41"/>
      <c r="M238" s="32"/>
    </row>
    <row r="239" spans="1:13" s="33" customFormat="1">
      <c r="A239" s="34"/>
      <c r="B239" s="34"/>
      <c r="C239" s="34"/>
      <c r="D239" s="35" t="s">
        <v>47</v>
      </c>
      <c r="E239" s="36">
        <v>548.68000000000006</v>
      </c>
      <c r="F239" s="37">
        <v>0</v>
      </c>
      <c r="G239" s="36">
        <f t="shared" si="9"/>
        <v>549</v>
      </c>
      <c r="H239" s="38" t="s">
        <v>9</v>
      </c>
      <c r="I239">
        <v>0.6</v>
      </c>
      <c r="J239">
        <v>0.75</v>
      </c>
      <c r="K239" s="40">
        <f t="shared" si="10"/>
        <v>741.15000000000009</v>
      </c>
      <c r="L239" s="41"/>
      <c r="M239" s="32"/>
    </row>
    <row r="240" spans="1:13" s="33" customFormat="1">
      <c r="A240" s="34"/>
      <c r="B240" s="34"/>
      <c r="C240" s="34"/>
      <c r="D240" s="35" t="s">
        <v>44</v>
      </c>
      <c r="E240" s="36">
        <v>471.68</v>
      </c>
      <c r="F240" s="37">
        <v>0</v>
      </c>
      <c r="G240" s="36">
        <f t="shared" si="9"/>
        <v>472</v>
      </c>
      <c r="H240" s="38" t="s">
        <v>9</v>
      </c>
      <c r="I240">
        <v>0.6</v>
      </c>
      <c r="J240">
        <v>0.75</v>
      </c>
      <c r="K240" s="40">
        <f t="shared" si="10"/>
        <v>637.20000000000005</v>
      </c>
      <c r="L240" s="41"/>
      <c r="M240" s="32"/>
    </row>
    <row r="241" spans="1:13" s="33" customFormat="1">
      <c r="A241" s="34"/>
      <c r="B241" s="34"/>
      <c r="C241" s="34"/>
      <c r="D241" s="35" t="s">
        <v>89</v>
      </c>
      <c r="E241" s="36">
        <v>758.33999999999992</v>
      </c>
      <c r="F241" s="37">
        <v>0</v>
      </c>
      <c r="G241" s="36">
        <f t="shared" si="9"/>
        <v>759</v>
      </c>
      <c r="H241" s="38" t="s">
        <v>9</v>
      </c>
      <c r="I241" s="39"/>
      <c r="J241" s="39"/>
      <c r="K241" s="40">
        <f t="shared" si="10"/>
        <v>0</v>
      </c>
      <c r="L241" s="41"/>
      <c r="M241" s="32"/>
    </row>
    <row r="242" spans="1:13" s="33" customFormat="1">
      <c r="A242" s="34"/>
      <c r="B242" s="34"/>
      <c r="C242" s="34"/>
      <c r="D242" s="35" t="s">
        <v>45</v>
      </c>
      <c r="E242" s="36">
        <v>875.4</v>
      </c>
      <c r="F242" s="37">
        <v>0</v>
      </c>
      <c r="G242" s="36">
        <f t="shared" si="9"/>
        <v>876</v>
      </c>
      <c r="H242" s="38" t="s">
        <v>9</v>
      </c>
      <c r="I242">
        <v>0.6</v>
      </c>
      <c r="J242">
        <v>0.85</v>
      </c>
      <c r="K242" s="40">
        <f t="shared" si="10"/>
        <v>1270.2</v>
      </c>
      <c r="L242" s="41"/>
      <c r="M242" s="32"/>
    </row>
    <row r="243" spans="1:13" s="33" customFormat="1">
      <c r="A243" s="34"/>
      <c r="B243" s="34"/>
      <c r="C243" s="34"/>
      <c r="D243" s="35"/>
      <c r="E243" s="36"/>
      <c r="F243" s="37"/>
      <c r="G243" s="36"/>
      <c r="H243" s="38"/>
      <c r="I243" s="39"/>
      <c r="J243" s="39"/>
      <c r="K243" s="40"/>
      <c r="L243" s="41"/>
      <c r="M243" s="32"/>
    </row>
    <row r="244" spans="1:13" s="33" customFormat="1">
      <c r="A244" s="34"/>
      <c r="B244" s="34"/>
      <c r="C244" s="34"/>
      <c r="D244" s="81" t="s">
        <v>90</v>
      </c>
      <c r="E244" s="36"/>
      <c r="F244" s="37"/>
      <c r="G244" s="36"/>
      <c r="H244" s="38"/>
      <c r="I244" s="39"/>
      <c r="J244" s="39"/>
      <c r="K244" s="40"/>
      <c r="L244" s="41"/>
      <c r="M244" s="32"/>
    </row>
    <row r="245" spans="1:13" s="33" customFormat="1">
      <c r="A245" s="34"/>
      <c r="B245" s="34"/>
      <c r="C245" s="34"/>
      <c r="D245" s="35" t="s">
        <v>42</v>
      </c>
      <c r="E245" s="36">
        <v>9588.92</v>
      </c>
      <c r="F245" s="37">
        <v>0</v>
      </c>
      <c r="G245" s="36">
        <f t="shared" si="9"/>
        <v>9589</v>
      </c>
      <c r="H245" s="38" t="s">
        <v>9</v>
      </c>
      <c r="I245">
        <v>0.6</v>
      </c>
      <c r="J245">
        <v>0.75</v>
      </c>
      <c r="K245" s="40">
        <f t="shared" si="10"/>
        <v>12945.150000000001</v>
      </c>
      <c r="L245" s="41"/>
      <c r="M245" s="32"/>
    </row>
    <row r="246" spans="1:13" s="33" customFormat="1">
      <c r="A246" s="34"/>
      <c r="B246" s="34"/>
      <c r="C246" s="34"/>
      <c r="D246" s="35" t="s">
        <v>47</v>
      </c>
      <c r="E246" s="36">
        <v>1025.2</v>
      </c>
      <c r="F246" s="37">
        <v>0</v>
      </c>
      <c r="G246" s="36">
        <f t="shared" si="9"/>
        <v>1026</v>
      </c>
      <c r="H246" s="38" t="s">
        <v>9</v>
      </c>
      <c r="I246">
        <v>0.6</v>
      </c>
      <c r="J246">
        <v>0.75</v>
      </c>
      <c r="K246" s="40">
        <f t="shared" si="10"/>
        <v>1385.1000000000001</v>
      </c>
      <c r="L246" s="41"/>
      <c r="M246" s="32"/>
    </row>
    <row r="247" spans="1:13" s="33" customFormat="1">
      <c r="A247" s="34"/>
      <c r="B247" s="34"/>
      <c r="C247" s="34"/>
      <c r="D247" s="35" t="s">
        <v>44</v>
      </c>
      <c r="E247" s="36">
        <v>1103.8399999999999</v>
      </c>
      <c r="F247" s="37">
        <v>0</v>
      </c>
      <c r="G247" s="36">
        <f t="shared" si="9"/>
        <v>1104</v>
      </c>
      <c r="H247" s="38" t="s">
        <v>9</v>
      </c>
      <c r="I247">
        <v>0.6</v>
      </c>
      <c r="J247">
        <v>0.75</v>
      </c>
      <c r="K247" s="40">
        <f t="shared" si="10"/>
        <v>1490.4</v>
      </c>
      <c r="L247" s="41"/>
      <c r="M247" s="32"/>
    </row>
    <row r="248" spans="1:13" s="33" customFormat="1">
      <c r="A248" s="34"/>
      <c r="B248" s="34"/>
      <c r="C248" s="34"/>
      <c r="D248" s="35" t="s">
        <v>45</v>
      </c>
      <c r="E248" s="36">
        <v>753.44</v>
      </c>
      <c r="F248" s="37">
        <v>0</v>
      </c>
      <c r="G248" s="36">
        <f t="shared" si="9"/>
        <v>754</v>
      </c>
      <c r="H248" s="38" t="s">
        <v>9</v>
      </c>
      <c r="I248">
        <v>0.6</v>
      </c>
      <c r="J248">
        <v>0.85</v>
      </c>
      <c r="K248" s="40">
        <f t="shared" si="10"/>
        <v>1093.3</v>
      </c>
      <c r="L248" s="41"/>
      <c r="M248" s="32"/>
    </row>
    <row r="249" spans="1:13" s="33" customFormat="1">
      <c r="A249" s="34"/>
      <c r="B249" s="34"/>
      <c r="C249" s="34"/>
      <c r="D249" s="35"/>
      <c r="E249" s="36"/>
      <c r="F249" s="37"/>
      <c r="G249" s="36"/>
      <c r="H249" s="38"/>
      <c r="I249" s="39"/>
      <c r="J249" s="39"/>
      <c r="K249" s="40"/>
      <c r="L249" s="41"/>
      <c r="M249" s="32"/>
    </row>
    <row r="250" spans="1:13" s="33" customFormat="1">
      <c r="A250" s="34"/>
      <c r="B250" s="34"/>
      <c r="C250" s="34"/>
      <c r="D250" s="81" t="s">
        <v>91</v>
      </c>
      <c r="E250" s="36"/>
      <c r="F250" s="37"/>
      <c r="G250" s="36"/>
      <c r="H250" s="38"/>
      <c r="I250" s="39"/>
      <c r="J250" s="39"/>
      <c r="K250" s="40"/>
      <c r="L250" s="41"/>
      <c r="M250" s="32"/>
    </row>
    <row r="251" spans="1:13" s="33" customFormat="1">
      <c r="A251" s="34"/>
      <c r="B251" s="34"/>
      <c r="C251" s="34"/>
      <c r="D251" s="35" t="s">
        <v>42</v>
      </c>
      <c r="E251" s="36">
        <v>9271.68</v>
      </c>
      <c r="F251" s="37">
        <v>0</v>
      </c>
      <c r="G251" s="36">
        <f t="shared" si="9"/>
        <v>9272</v>
      </c>
      <c r="H251" s="38" t="s">
        <v>9</v>
      </c>
      <c r="I251">
        <v>0.6</v>
      </c>
      <c r="J251">
        <v>0.75</v>
      </c>
      <c r="K251" s="40">
        <f t="shared" si="10"/>
        <v>12517.2</v>
      </c>
      <c r="L251" s="41"/>
      <c r="M251" s="32"/>
    </row>
    <row r="252" spans="1:13" s="33" customFormat="1">
      <c r="A252" s="34"/>
      <c r="B252" s="34"/>
      <c r="C252" s="34"/>
      <c r="D252" s="35" t="s">
        <v>47</v>
      </c>
      <c r="E252" s="36">
        <v>1024.3200000000002</v>
      </c>
      <c r="F252" s="37">
        <v>0</v>
      </c>
      <c r="G252" s="36">
        <f t="shared" si="9"/>
        <v>1025</v>
      </c>
      <c r="H252" s="38" t="s">
        <v>9</v>
      </c>
      <c r="I252">
        <v>0.6</v>
      </c>
      <c r="J252">
        <v>0.75</v>
      </c>
      <c r="K252" s="40">
        <f t="shared" si="10"/>
        <v>1383.75</v>
      </c>
      <c r="L252" s="41"/>
      <c r="M252" s="32"/>
    </row>
    <row r="253" spans="1:13" s="33" customFormat="1">
      <c r="A253" s="34"/>
      <c r="B253" s="34"/>
      <c r="C253" s="34"/>
      <c r="D253" s="35" t="s">
        <v>44</v>
      </c>
      <c r="E253" s="36">
        <v>1080.96</v>
      </c>
      <c r="F253" s="37">
        <v>0</v>
      </c>
      <c r="G253" s="36">
        <f t="shared" si="9"/>
        <v>1081</v>
      </c>
      <c r="H253" s="38" t="s">
        <v>9</v>
      </c>
      <c r="I253">
        <v>0.6</v>
      </c>
      <c r="J253">
        <v>0.75</v>
      </c>
      <c r="K253" s="40">
        <f t="shared" si="10"/>
        <v>1459.3500000000001</v>
      </c>
      <c r="L253" s="41"/>
      <c r="M253" s="32"/>
    </row>
    <row r="254" spans="1:13" s="33" customFormat="1">
      <c r="A254" s="34"/>
      <c r="B254" s="34"/>
      <c r="C254" s="34"/>
      <c r="D254" s="35" t="s">
        <v>45</v>
      </c>
      <c r="E254" s="36">
        <v>744.06</v>
      </c>
      <c r="F254" s="37">
        <v>0</v>
      </c>
      <c r="G254" s="36">
        <f t="shared" si="9"/>
        <v>745</v>
      </c>
      <c r="H254" s="38" t="s">
        <v>9</v>
      </c>
      <c r="I254">
        <v>0.6</v>
      </c>
      <c r="J254">
        <v>0.85</v>
      </c>
      <c r="K254" s="40">
        <f t="shared" si="10"/>
        <v>1080.25</v>
      </c>
      <c r="L254" s="41"/>
      <c r="M254" s="32"/>
    </row>
    <row r="255" spans="1:13" s="33" customFormat="1">
      <c r="A255" s="34"/>
      <c r="B255" s="34"/>
      <c r="C255" s="34"/>
      <c r="D255" s="35"/>
      <c r="E255" s="36"/>
      <c r="F255" s="37"/>
      <c r="G255" s="36"/>
      <c r="H255" s="38"/>
      <c r="I255" s="39"/>
      <c r="J255" s="39"/>
      <c r="K255" s="40"/>
      <c r="L255" s="41"/>
      <c r="M255" s="32"/>
    </row>
    <row r="256" spans="1:13" s="33" customFormat="1">
      <c r="A256" s="34"/>
      <c r="B256" s="34"/>
      <c r="C256" s="34"/>
      <c r="D256" s="81" t="s">
        <v>92</v>
      </c>
      <c r="E256" s="36"/>
      <c r="F256" s="37"/>
      <c r="G256" s="36"/>
      <c r="H256" s="38"/>
      <c r="I256" s="39"/>
      <c r="J256" s="39"/>
      <c r="K256" s="40"/>
      <c r="L256" s="41"/>
      <c r="M256" s="32"/>
    </row>
    <row r="257" spans="1:13" s="33" customFormat="1">
      <c r="A257" s="34"/>
      <c r="B257" s="34"/>
      <c r="C257" s="34"/>
      <c r="D257" s="35" t="s">
        <v>42</v>
      </c>
      <c r="E257" s="36">
        <v>9270.7999999999993</v>
      </c>
      <c r="F257" s="37">
        <v>0</v>
      </c>
      <c r="G257" s="36">
        <f t="shared" si="9"/>
        <v>9271</v>
      </c>
      <c r="H257" s="38" t="s">
        <v>9</v>
      </c>
      <c r="I257">
        <v>0.6</v>
      </c>
      <c r="J257">
        <v>0.75</v>
      </c>
      <c r="K257" s="40">
        <f t="shared" si="10"/>
        <v>12515.85</v>
      </c>
      <c r="L257" s="41"/>
      <c r="M257" s="32"/>
    </row>
    <row r="258" spans="1:13" s="33" customFormat="1">
      <c r="A258" s="34"/>
      <c r="B258" s="34"/>
      <c r="C258" s="34"/>
      <c r="D258" s="35" t="s">
        <v>47</v>
      </c>
      <c r="E258" s="36">
        <v>1007.5999999999999</v>
      </c>
      <c r="F258" s="37">
        <v>0</v>
      </c>
      <c r="G258" s="36">
        <f t="shared" si="9"/>
        <v>1008</v>
      </c>
      <c r="H258" s="38" t="s">
        <v>9</v>
      </c>
      <c r="I258">
        <v>0.6</v>
      </c>
      <c r="J258">
        <v>0.75</v>
      </c>
      <c r="K258" s="40">
        <f t="shared" si="10"/>
        <v>1360.8000000000002</v>
      </c>
      <c r="L258" s="41"/>
      <c r="M258" s="32"/>
    </row>
    <row r="259" spans="1:13" s="33" customFormat="1">
      <c r="A259" s="34"/>
      <c r="B259" s="34"/>
      <c r="C259" s="34"/>
      <c r="D259" s="35" t="s">
        <v>44</v>
      </c>
      <c r="E259" s="36">
        <v>1103.04</v>
      </c>
      <c r="F259" s="37">
        <v>0</v>
      </c>
      <c r="G259" s="36">
        <f t="shared" si="9"/>
        <v>1104</v>
      </c>
      <c r="H259" s="38" t="s">
        <v>9</v>
      </c>
      <c r="I259">
        <v>0.6</v>
      </c>
      <c r="J259">
        <v>0.75</v>
      </c>
      <c r="K259" s="40">
        <f t="shared" si="10"/>
        <v>1490.4</v>
      </c>
      <c r="L259" s="41"/>
      <c r="M259" s="32"/>
    </row>
    <row r="260" spans="1:13" s="33" customFormat="1">
      <c r="A260" s="34"/>
      <c r="B260" s="34"/>
      <c r="C260" s="34"/>
      <c r="D260" s="35" t="s">
        <v>45</v>
      </c>
      <c r="E260" s="36">
        <v>757.68</v>
      </c>
      <c r="F260" s="37">
        <v>0</v>
      </c>
      <c r="G260" s="36">
        <f t="shared" si="9"/>
        <v>758</v>
      </c>
      <c r="H260" s="38" t="s">
        <v>9</v>
      </c>
      <c r="I260">
        <v>0.6</v>
      </c>
      <c r="J260">
        <v>0.85</v>
      </c>
      <c r="K260" s="40">
        <f t="shared" si="10"/>
        <v>1099.0999999999999</v>
      </c>
      <c r="L260" s="41"/>
      <c r="M260" s="32"/>
    </row>
    <row r="261" spans="1:13" s="33" customFormat="1">
      <c r="A261" s="34"/>
      <c r="B261" s="34"/>
      <c r="C261" s="34"/>
      <c r="D261" s="35"/>
      <c r="E261" s="36"/>
      <c r="F261" s="37"/>
      <c r="G261" s="36"/>
      <c r="H261" s="38"/>
      <c r="I261" s="39"/>
      <c r="J261" s="39"/>
      <c r="K261" s="40"/>
      <c r="L261" s="41"/>
      <c r="M261" s="32"/>
    </row>
    <row r="262" spans="1:13" s="33" customFormat="1">
      <c r="A262" s="34"/>
      <c r="B262" s="34"/>
      <c r="C262" s="34"/>
      <c r="D262" s="81" t="s">
        <v>93</v>
      </c>
      <c r="E262" s="36"/>
      <c r="F262" s="37"/>
      <c r="G262" s="36"/>
      <c r="H262" s="38"/>
      <c r="I262" s="39"/>
      <c r="J262" s="39"/>
      <c r="K262" s="40"/>
      <c r="L262" s="41"/>
      <c r="M262" s="32"/>
    </row>
    <row r="263" spans="1:13" s="33" customFormat="1">
      <c r="A263" s="34"/>
      <c r="B263" s="34"/>
      <c r="C263" s="34"/>
      <c r="D263" s="35" t="s">
        <v>42</v>
      </c>
      <c r="E263" s="36">
        <v>4509.12</v>
      </c>
      <c r="F263" s="37">
        <v>0</v>
      </c>
      <c r="G263" s="36">
        <f t="shared" si="9"/>
        <v>4510</v>
      </c>
      <c r="H263" s="38" t="s">
        <v>9</v>
      </c>
      <c r="I263">
        <v>0.6</v>
      </c>
      <c r="J263">
        <v>0.75</v>
      </c>
      <c r="K263" s="40">
        <f t="shared" si="10"/>
        <v>6088.5</v>
      </c>
      <c r="L263" s="41"/>
      <c r="M263" s="32"/>
    </row>
    <row r="264" spans="1:13" s="33" customFormat="1">
      <c r="A264" s="34"/>
      <c r="B264" s="34"/>
      <c r="C264" s="34"/>
      <c r="D264" s="35" t="s">
        <v>47</v>
      </c>
      <c r="E264" s="36">
        <v>475.20000000000005</v>
      </c>
      <c r="F264" s="37">
        <v>0</v>
      </c>
      <c r="G264" s="36">
        <f t="shared" si="9"/>
        <v>476</v>
      </c>
      <c r="H264" s="38" t="s">
        <v>9</v>
      </c>
      <c r="I264">
        <v>0.6</v>
      </c>
      <c r="J264">
        <v>0.75</v>
      </c>
      <c r="K264" s="40">
        <f t="shared" si="10"/>
        <v>642.6</v>
      </c>
      <c r="L264" s="41"/>
      <c r="M264" s="32"/>
    </row>
    <row r="265" spans="1:13" s="33" customFormat="1">
      <c r="A265" s="34"/>
      <c r="B265" s="34"/>
      <c r="C265" s="34"/>
      <c r="D265" s="35" t="s">
        <v>44</v>
      </c>
      <c r="E265" s="36">
        <v>472.72</v>
      </c>
      <c r="F265" s="37">
        <v>0</v>
      </c>
      <c r="G265" s="36">
        <f t="shared" si="9"/>
        <v>473</v>
      </c>
      <c r="H265" s="38" t="s">
        <v>9</v>
      </c>
      <c r="I265">
        <v>0.6</v>
      </c>
      <c r="J265">
        <v>0.75</v>
      </c>
      <c r="K265" s="40">
        <f t="shared" si="10"/>
        <v>638.55000000000007</v>
      </c>
      <c r="L265" s="41"/>
      <c r="M265" s="32"/>
    </row>
    <row r="266" spans="1:13" s="33" customFormat="1">
      <c r="A266" s="34"/>
      <c r="B266" s="34"/>
      <c r="C266" s="34"/>
      <c r="D266" s="35" t="s">
        <v>70</v>
      </c>
      <c r="E266" s="36">
        <v>977.46</v>
      </c>
      <c r="F266" s="37">
        <v>0</v>
      </c>
      <c r="G266" s="36">
        <f t="shared" si="9"/>
        <v>978</v>
      </c>
      <c r="H266" s="38" t="s">
        <v>9</v>
      </c>
      <c r="I266" s="39"/>
      <c r="J266" s="39"/>
      <c r="K266" s="40">
        <f t="shared" si="10"/>
        <v>0</v>
      </c>
      <c r="L266" s="41"/>
      <c r="M266" s="32"/>
    </row>
    <row r="267" spans="1:13" s="33" customFormat="1">
      <c r="A267" s="34"/>
      <c r="B267" s="34"/>
      <c r="C267" s="34"/>
      <c r="D267" s="35" t="s">
        <v>45</v>
      </c>
      <c r="E267" s="36">
        <v>837.23</v>
      </c>
      <c r="F267" s="37">
        <v>0</v>
      </c>
      <c r="G267" s="36">
        <f t="shared" si="9"/>
        <v>838</v>
      </c>
      <c r="H267" s="38" t="s">
        <v>9</v>
      </c>
      <c r="I267">
        <v>0.6</v>
      </c>
      <c r="J267">
        <v>0.85</v>
      </c>
      <c r="K267" s="40">
        <f t="shared" si="10"/>
        <v>1215.0999999999999</v>
      </c>
      <c r="L267" s="41"/>
      <c r="M267" s="32"/>
    </row>
    <row r="268" spans="1:13" s="33" customFormat="1">
      <c r="A268" s="34"/>
      <c r="B268" s="34"/>
      <c r="C268" s="34"/>
      <c r="D268" s="35"/>
      <c r="E268" s="36"/>
      <c r="F268" s="37"/>
      <c r="G268" s="36"/>
      <c r="H268" s="38"/>
      <c r="I268" s="39"/>
      <c r="J268" s="39"/>
      <c r="K268" s="40"/>
      <c r="L268" s="41"/>
      <c r="M268" s="32"/>
    </row>
    <row r="269" spans="1:13" s="33" customFormat="1">
      <c r="A269" s="34"/>
      <c r="B269" s="34"/>
      <c r="C269" s="34"/>
      <c r="D269" s="81" t="s">
        <v>94</v>
      </c>
      <c r="E269" s="36"/>
      <c r="F269" s="37"/>
      <c r="G269" s="36"/>
      <c r="H269" s="38"/>
      <c r="I269" s="39"/>
      <c r="J269" s="39"/>
      <c r="K269" s="40"/>
      <c r="L269" s="41"/>
      <c r="M269" s="32"/>
    </row>
    <row r="270" spans="1:13" s="33" customFormat="1">
      <c r="A270" s="34"/>
      <c r="B270" s="34"/>
      <c r="C270" s="34"/>
      <c r="D270" s="35" t="s">
        <v>42</v>
      </c>
      <c r="E270" s="36">
        <v>5913.1600000000008</v>
      </c>
      <c r="F270" s="37">
        <v>0</v>
      </c>
      <c r="G270" s="36">
        <f t="shared" si="9"/>
        <v>5914</v>
      </c>
      <c r="H270" s="38" t="s">
        <v>9</v>
      </c>
      <c r="I270">
        <v>0.6</v>
      </c>
      <c r="J270">
        <v>0.75</v>
      </c>
      <c r="K270" s="40">
        <f t="shared" si="10"/>
        <v>7983.9000000000005</v>
      </c>
      <c r="L270" s="41"/>
      <c r="M270" s="32"/>
    </row>
    <row r="271" spans="1:13" s="33" customFormat="1">
      <c r="A271" s="34"/>
      <c r="B271" s="34"/>
      <c r="C271" s="34"/>
      <c r="D271" s="35" t="s">
        <v>47</v>
      </c>
      <c r="E271" s="36">
        <v>449.02</v>
      </c>
      <c r="F271" s="37">
        <v>0</v>
      </c>
      <c r="G271" s="36">
        <f t="shared" si="9"/>
        <v>450</v>
      </c>
      <c r="H271" s="38" t="s">
        <v>9</v>
      </c>
      <c r="I271">
        <v>0.6</v>
      </c>
      <c r="J271">
        <v>0.75</v>
      </c>
      <c r="K271" s="40">
        <f t="shared" si="10"/>
        <v>607.5</v>
      </c>
      <c r="L271" s="41"/>
      <c r="M271" s="32"/>
    </row>
    <row r="272" spans="1:13" s="33" customFormat="1">
      <c r="A272" s="34"/>
      <c r="B272" s="34"/>
      <c r="C272" s="34"/>
      <c r="D272" s="35" t="s">
        <v>44</v>
      </c>
      <c r="E272" s="36">
        <v>492.96</v>
      </c>
      <c r="F272" s="37">
        <v>0</v>
      </c>
      <c r="G272" s="36">
        <f t="shared" si="9"/>
        <v>493</v>
      </c>
      <c r="H272" s="38" t="s">
        <v>9</v>
      </c>
      <c r="I272">
        <v>0.6</v>
      </c>
      <c r="J272">
        <v>0.75</v>
      </c>
      <c r="K272" s="40">
        <f t="shared" si="10"/>
        <v>665.55000000000007</v>
      </c>
      <c r="L272" s="41"/>
      <c r="M272" s="32"/>
    </row>
    <row r="273" spans="1:13" s="33" customFormat="1">
      <c r="A273" s="34"/>
      <c r="B273" s="34"/>
      <c r="C273" s="34"/>
      <c r="D273" s="35" t="s">
        <v>45</v>
      </c>
      <c r="E273" s="36">
        <v>759.75</v>
      </c>
      <c r="F273" s="37">
        <v>0</v>
      </c>
      <c r="G273" s="36">
        <f t="shared" si="9"/>
        <v>760</v>
      </c>
      <c r="H273" s="38" t="s">
        <v>9</v>
      </c>
      <c r="I273">
        <v>0.6</v>
      </c>
      <c r="J273">
        <v>0.85</v>
      </c>
      <c r="K273" s="40">
        <f t="shared" si="10"/>
        <v>1102</v>
      </c>
      <c r="L273" s="41"/>
      <c r="M273" s="32"/>
    </row>
    <row r="274" spans="1:13" s="33" customFormat="1">
      <c r="A274" s="34"/>
      <c r="B274" s="34"/>
      <c r="C274" s="34"/>
      <c r="D274" s="35"/>
      <c r="E274" s="36"/>
      <c r="F274" s="37"/>
      <c r="G274" s="36"/>
      <c r="H274" s="38"/>
      <c r="I274" s="39"/>
      <c r="J274" s="39"/>
      <c r="K274" s="40"/>
      <c r="L274" s="41"/>
      <c r="M274" s="32"/>
    </row>
    <row r="275" spans="1:13" s="33" customFormat="1">
      <c r="A275" s="34"/>
      <c r="B275" s="34"/>
      <c r="C275" s="34"/>
      <c r="D275" s="81" t="s">
        <v>95</v>
      </c>
      <c r="E275" s="36"/>
      <c r="F275" s="37"/>
      <c r="G275" s="36"/>
      <c r="H275" s="38"/>
      <c r="I275" s="39"/>
      <c r="J275" s="39"/>
      <c r="K275" s="40"/>
      <c r="L275" s="41"/>
      <c r="M275" s="32"/>
    </row>
    <row r="276" spans="1:13" s="33" customFormat="1">
      <c r="A276" s="34"/>
      <c r="B276" s="34"/>
      <c r="C276" s="34"/>
      <c r="D276" s="35" t="s">
        <v>42</v>
      </c>
      <c r="E276" s="36">
        <v>3383.82</v>
      </c>
      <c r="F276" s="37">
        <v>0</v>
      </c>
      <c r="G276" s="36">
        <f t="shared" si="9"/>
        <v>3384</v>
      </c>
      <c r="H276" s="38" t="s">
        <v>9</v>
      </c>
      <c r="I276">
        <v>0.6</v>
      </c>
      <c r="J276">
        <v>0.75</v>
      </c>
      <c r="K276" s="40">
        <f t="shared" si="10"/>
        <v>4568.4000000000005</v>
      </c>
      <c r="L276" s="41"/>
      <c r="M276" s="32"/>
    </row>
    <row r="277" spans="1:13" s="33" customFormat="1">
      <c r="A277" s="34"/>
      <c r="B277" s="34"/>
      <c r="C277" s="34"/>
      <c r="D277" s="35" t="s">
        <v>44</v>
      </c>
      <c r="E277" s="36">
        <v>421.52</v>
      </c>
      <c r="F277" s="37">
        <v>0</v>
      </c>
      <c r="G277" s="36">
        <f t="shared" si="9"/>
        <v>422</v>
      </c>
      <c r="H277" s="38" t="s">
        <v>9</v>
      </c>
      <c r="I277">
        <v>0.6</v>
      </c>
      <c r="J277">
        <v>0.75</v>
      </c>
      <c r="K277" s="40">
        <f t="shared" si="10"/>
        <v>569.70000000000005</v>
      </c>
      <c r="L277" s="41"/>
      <c r="M277" s="32"/>
    </row>
    <row r="278" spans="1:13" s="33" customFormat="1">
      <c r="A278" s="34"/>
      <c r="B278" s="34"/>
      <c r="C278" s="34"/>
      <c r="D278" s="35" t="s">
        <v>47</v>
      </c>
      <c r="E278" s="36">
        <v>262.68</v>
      </c>
      <c r="F278" s="37">
        <v>0</v>
      </c>
      <c r="G278" s="36">
        <f t="shared" si="9"/>
        <v>263</v>
      </c>
      <c r="H278" s="38" t="s">
        <v>9</v>
      </c>
      <c r="I278">
        <v>0.6</v>
      </c>
      <c r="J278">
        <v>0.75</v>
      </c>
      <c r="K278" s="40">
        <f t="shared" si="10"/>
        <v>355.05</v>
      </c>
      <c r="L278" s="41"/>
      <c r="M278" s="32"/>
    </row>
    <row r="279" spans="1:13" s="33" customFormat="1">
      <c r="A279" s="34"/>
      <c r="B279" s="34"/>
      <c r="C279" s="34"/>
      <c r="D279" s="35" t="s">
        <v>96</v>
      </c>
      <c r="E279" s="36">
        <v>2170.7400000000002</v>
      </c>
      <c r="F279" s="37">
        <v>0</v>
      </c>
      <c r="G279" s="36">
        <f t="shared" si="9"/>
        <v>2171</v>
      </c>
      <c r="H279" s="38" t="s">
        <v>9</v>
      </c>
      <c r="I279" s="39"/>
      <c r="J279" s="39"/>
      <c r="K279" s="40">
        <f t="shared" si="10"/>
        <v>0</v>
      </c>
      <c r="L279" s="41"/>
      <c r="M279" s="32"/>
    </row>
    <row r="280" spans="1:13" s="33" customFormat="1">
      <c r="A280" s="34"/>
      <c r="B280" s="34"/>
      <c r="C280" s="34"/>
      <c r="D280" s="35" t="s">
        <v>45</v>
      </c>
      <c r="E280" s="36">
        <v>770.58</v>
      </c>
      <c r="F280" s="37">
        <v>0</v>
      </c>
      <c r="G280" s="36">
        <f t="shared" si="9"/>
        <v>771</v>
      </c>
      <c r="H280" s="38" t="s">
        <v>9</v>
      </c>
      <c r="I280">
        <v>0.6</v>
      </c>
      <c r="J280">
        <v>0.85</v>
      </c>
      <c r="K280" s="40">
        <f t="shared" si="10"/>
        <v>1117.95</v>
      </c>
      <c r="L280" s="41"/>
      <c r="M280" s="32"/>
    </row>
    <row r="281" spans="1:13" s="33" customFormat="1">
      <c r="A281" s="34"/>
      <c r="B281" s="34"/>
      <c r="C281" s="34"/>
      <c r="D281" s="35"/>
      <c r="E281" s="36"/>
      <c r="F281" s="37"/>
      <c r="G281" s="36"/>
      <c r="H281" s="38"/>
      <c r="I281" s="39"/>
      <c r="J281" s="39"/>
      <c r="K281" s="40"/>
      <c r="L281" s="41"/>
      <c r="M281" s="32"/>
    </row>
    <row r="282" spans="1:13" s="33" customFormat="1">
      <c r="A282" s="34"/>
      <c r="B282" s="34"/>
      <c r="C282" s="34"/>
      <c r="D282" s="81" t="s">
        <v>97</v>
      </c>
      <c r="E282" s="36"/>
      <c r="F282" s="37"/>
      <c r="G282" s="36"/>
      <c r="H282" s="38"/>
      <c r="I282" s="39"/>
      <c r="J282" s="39"/>
      <c r="K282" s="40"/>
      <c r="L282" s="41"/>
      <c r="M282" s="32"/>
    </row>
    <row r="283" spans="1:13" s="33" customFormat="1">
      <c r="A283" s="34"/>
      <c r="B283" s="34"/>
      <c r="C283" s="34"/>
      <c r="D283" s="35" t="s">
        <v>42</v>
      </c>
      <c r="E283" s="36">
        <v>212.21</v>
      </c>
      <c r="F283" s="37">
        <v>0</v>
      </c>
      <c r="G283" s="36">
        <f t="shared" si="9"/>
        <v>213</v>
      </c>
      <c r="H283" s="38" t="s">
        <v>9</v>
      </c>
      <c r="I283">
        <v>0.6</v>
      </c>
      <c r="J283">
        <v>0.75</v>
      </c>
      <c r="K283" s="40">
        <f t="shared" si="10"/>
        <v>287.55</v>
      </c>
      <c r="L283" s="41"/>
      <c r="M283" s="32"/>
    </row>
    <row r="284" spans="1:13" s="33" customFormat="1">
      <c r="A284" s="34"/>
      <c r="B284" s="34"/>
      <c r="C284" s="34"/>
      <c r="D284" s="35" t="s">
        <v>47</v>
      </c>
      <c r="E284" s="36">
        <v>22.09</v>
      </c>
      <c r="F284" s="37">
        <v>0</v>
      </c>
      <c r="G284" s="36">
        <f t="shared" si="9"/>
        <v>23</v>
      </c>
      <c r="H284" s="38" t="s">
        <v>9</v>
      </c>
      <c r="I284">
        <v>0.6</v>
      </c>
      <c r="J284">
        <v>0.75</v>
      </c>
      <c r="K284" s="40">
        <f t="shared" si="10"/>
        <v>31.05</v>
      </c>
      <c r="L284" s="41"/>
      <c r="M284" s="32"/>
    </row>
    <row r="285" spans="1:13" s="33" customFormat="1">
      <c r="A285" s="34"/>
      <c r="B285" s="34"/>
      <c r="C285" s="34"/>
      <c r="D285" s="35" t="s">
        <v>44</v>
      </c>
      <c r="E285" s="36">
        <v>59.42</v>
      </c>
      <c r="F285" s="37">
        <v>0</v>
      </c>
      <c r="G285" s="36">
        <f t="shared" si="9"/>
        <v>60</v>
      </c>
      <c r="H285" s="38" t="s">
        <v>9</v>
      </c>
      <c r="I285">
        <v>0.6</v>
      </c>
      <c r="J285">
        <v>0.75</v>
      </c>
      <c r="K285" s="40">
        <f t="shared" si="10"/>
        <v>81</v>
      </c>
      <c r="L285" s="41"/>
      <c r="M285" s="32"/>
    </row>
    <row r="286" spans="1:13" s="33" customFormat="1">
      <c r="A286" s="34"/>
      <c r="B286" s="34"/>
      <c r="C286" s="34"/>
      <c r="D286" s="35" t="s">
        <v>45</v>
      </c>
      <c r="E286" s="36">
        <v>754.94</v>
      </c>
      <c r="F286" s="37">
        <v>0</v>
      </c>
      <c r="G286" s="36">
        <f t="shared" si="9"/>
        <v>755</v>
      </c>
      <c r="H286" s="38" t="s">
        <v>9</v>
      </c>
      <c r="I286">
        <v>0.6</v>
      </c>
      <c r="J286">
        <v>0.85</v>
      </c>
      <c r="K286" s="40">
        <f t="shared" si="10"/>
        <v>1094.75</v>
      </c>
      <c r="L286" s="41"/>
      <c r="M286" s="32"/>
    </row>
    <row r="287" spans="1:13" s="33" customFormat="1">
      <c r="A287" s="34"/>
      <c r="B287" s="34"/>
      <c r="C287" s="34"/>
      <c r="D287" s="35"/>
      <c r="E287" s="36"/>
      <c r="F287" s="37"/>
      <c r="G287" s="36"/>
      <c r="H287" s="38"/>
      <c r="I287" s="39"/>
      <c r="J287" s="39"/>
      <c r="K287" s="40"/>
      <c r="L287" s="41"/>
      <c r="M287" s="32"/>
    </row>
    <row r="288" spans="1:13" s="33" customFormat="1">
      <c r="A288" s="34"/>
      <c r="B288" s="34"/>
      <c r="C288" s="34"/>
      <c r="D288" s="81" t="s">
        <v>99</v>
      </c>
      <c r="E288" s="36"/>
      <c r="F288" s="37"/>
      <c r="G288" s="36"/>
      <c r="H288" s="38"/>
      <c r="I288" s="39"/>
      <c r="J288" s="39"/>
      <c r="K288" s="40"/>
      <c r="L288" s="41"/>
      <c r="M288" s="32"/>
    </row>
    <row r="289" spans="1:13" s="33" customFormat="1">
      <c r="A289" s="34"/>
      <c r="B289" s="34"/>
      <c r="C289" s="34"/>
      <c r="D289" s="35" t="s">
        <v>42</v>
      </c>
      <c r="E289" s="36">
        <v>11273.24</v>
      </c>
      <c r="F289" s="37">
        <v>0</v>
      </c>
      <c r="G289" s="36">
        <f t="shared" ref="G289:G349" si="11">CEILING(E289*(1+F289),1)</f>
        <v>11274</v>
      </c>
      <c r="H289" s="38" t="s">
        <v>9</v>
      </c>
      <c r="I289">
        <v>0.6</v>
      </c>
      <c r="J289">
        <v>0.75</v>
      </c>
      <c r="K289" s="40">
        <f t="shared" ref="K289:K349" si="12">(I289+J289)*G289</f>
        <v>15219.900000000001</v>
      </c>
      <c r="L289" s="41"/>
      <c r="M289" s="32"/>
    </row>
    <row r="290" spans="1:13" s="33" customFormat="1">
      <c r="A290" s="34"/>
      <c r="B290" s="34"/>
      <c r="C290" s="34"/>
      <c r="D290" s="35" t="s">
        <v>44</v>
      </c>
      <c r="E290" s="36">
        <v>948.48</v>
      </c>
      <c r="F290" s="37">
        <v>0</v>
      </c>
      <c r="G290" s="36">
        <f t="shared" si="11"/>
        <v>949</v>
      </c>
      <c r="H290" s="38" t="s">
        <v>9</v>
      </c>
      <c r="I290">
        <v>0.6</v>
      </c>
      <c r="J290">
        <v>0.75</v>
      </c>
      <c r="K290" s="40">
        <f t="shared" si="12"/>
        <v>1281.1500000000001</v>
      </c>
      <c r="L290" s="41"/>
      <c r="M290" s="32"/>
    </row>
    <row r="291" spans="1:13" s="33" customFormat="1">
      <c r="A291" s="34"/>
      <c r="B291" s="34"/>
      <c r="C291" s="34"/>
      <c r="D291" s="35" t="s">
        <v>47</v>
      </c>
      <c r="E291" s="36">
        <v>974.16000000000008</v>
      </c>
      <c r="F291" s="37">
        <v>0</v>
      </c>
      <c r="G291" s="36">
        <f t="shared" si="11"/>
        <v>975</v>
      </c>
      <c r="H291" s="38" t="s">
        <v>9</v>
      </c>
      <c r="I291">
        <v>0.6</v>
      </c>
      <c r="J291">
        <v>0.75</v>
      </c>
      <c r="K291" s="40">
        <f t="shared" si="12"/>
        <v>1316.25</v>
      </c>
      <c r="L291" s="41"/>
      <c r="M291" s="32"/>
    </row>
    <row r="292" spans="1:13" s="33" customFormat="1">
      <c r="A292" s="34"/>
      <c r="B292" s="34"/>
      <c r="C292" s="34"/>
      <c r="D292" s="35" t="s">
        <v>45</v>
      </c>
      <c r="E292" s="36">
        <v>871.97</v>
      </c>
      <c r="F292" s="37">
        <v>0</v>
      </c>
      <c r="G292" s="36">
        <f t="shared" si="11"/>
        <v>872</v>
      </c>
      <c r="H292" s="38" t="s">
        <v>9</v>
      </c>
      <c r="I292">
        <v>0.6</v>
      </c>
      <c r="J292">
        <v>0.85</v>
      </c>
      <c r="K292" s="40">
        <f t="shared" si="12"/>
        <v>1264.3999999999999</v>
      </c>
      <c r="L292" s="41"/>
      <c r="M292" s="32"/>
    </row>
    <row r="293" spans="1:13" s="33" customFormat="1">
      <c r="A293" s="34"/>
      <c r="B293" s="34"/>
      <c r="C293" s="34"/>
      <c r="D293" s="35"/>
      <c r="E293" s="36"/>
      <c r="F293" s="37"/>
      <c r="G293" s="36"/>
      <c r="H293" s="38"/>
      <c r="I293" s="39"/>
      <c r="J293" s="39"/>
      <c r="K293" s="40"/>
      <c r="L293" s="41"/>
      <c r="M293" s="32"/>
    </row>
    <row r="294" spans="1:13" s="33" customFormat="1">
      <c r="A294" s="34"/>
      <c r="B294" s="34"/>
      <c r="C294" s="34"/>
      <c r="D294" s="81" t="s">
        <v>100</v>
      </c>
      <c r="E294" s="36"/>
      <c r="F294" s="37"/>
      <c r="G294" s="36"/>
      <c r="H294" s="38"/>
      <c r="I294" s="39"/>
      <c r="J294" s="39"/>
      <c r="K294" s="40"/>
      <c r="L294" s="41"/>
      <c r="M294" s="32"/>
    </row>
    <row r="295" spans="1:13" s="33" customFormat="1">
      <c r="A295" s="34"/>
      <c r="B295" s="34"/>
      <c r="C295" s="34"/>
      <c r="D295" s="35" t="s">
        <v>42</v>
      </c>
      <c r="E295" s="36">
        <v>14210.24</v>
      </c>
      <c r="F295" s="37">
        <v>0</v>
      </c>
      <c r="G295" s="36">
        <f t="shared" si="11"/>
        <v>14211</v>
      </c>
      <c r="H295" s="38" t="s">
        <v>9</v>
      </c>
      <c r="I295">
        <v>0.6</v>
      </c>
      <c r="J295">
        <v>0.75</v>
      </c>
      <c r="K295" s="40">
        <f t="shared" si="12"/>
        <v>19184.850000000002</v>
      </c>
      <c r="L295" s="41"/>
      <c r="M295" s="32"/>
    </row>
    <row r="296" spans="1:13" s="33" customFormat="1">
      <c r="A296" s="34"/>
      <c r="B296" s="34"/>
      <c r="C296" s="34"/>
      <c r="D296" s="35" t="s">
        <v>47</v>
      </c>
      <c r="E296" s="36">
        <v>935.44</v>
      </c>
      <c r="F296" s="37">
        <v>0</v>
      </c>
      <c r="G296" s="36">
        <f t="shared" si="11"/>
        <v>936</v>
      </c>
      <c r="H296" s="38" t="s">
        <v>9</v>
      </c>
      <c r="I296">
        <v>0.6</v>
      </c>
      <c r="J296">
        <v>0.75</v>
      </c>
      <c r="K296" s="40">
        <f t="shared" si="12"/>
        <v>1263.6000000000001</v>
      </c>
      <c r="L296" s="41"/>
      <c r="M296" s="32"/>
    </row>
    <row r="297" spans="1:13" s="33" customFormat="1">
      <c r="A297" s="34"/>
      <c r="B297" s="34"/>
      <c r="C297" s="34"/>
      <c r="D297" s="35" t="s">
        <v>44</v>
      </c>
      <c r="E297" s="36">
        <v>905.12</v>
      </c>
      <c r="F297" s="37">
        <v>0</v>
      </c>
      <c r="G297" s="36">
        <f t="shared" si="11"/>
        <v>906</v>
      </c>
      <c r="H297" s="38" t="s">
        <v>9</v>
      </c>
      <c r="I297">
        <v>0.6</v>
      </c>
      <c r="J297">
        <v>0.75</v>
      </c>
      <c r="K297" s="40">
        <f t="shared" si="12"/>
        <v>1223.1000000000001</v>
      </c>
      <c r="L297" s="41"/>
      <c r="M297" s="32"/>
    </row>
    <row r="298" spans="1:13" s="33" customFormat="1">
      <c r="A298" s="34"/>
      <c r="B298" s="34"/>
      <c r="C298" s="34"/>
      <c r="D298" s="35" t="s">
        <v>78</v>
      </c>
      <c r="E298" s="36">
        <v>249.04000000000002</v>
      </c>
      <c r="F298" s="37">
        <v>0</v>
      </c>
      <c r="G298" s="36">
        <f t="shared" si="11"/>
        <v>250</v>
      </c>
      <c r="H298" s="38" t="s">
        <v>9</v>
      </c>
      <c r="I298" s="39"/>
      <c r="J298" s="39"/>
      <c r="K298" s="40">
        <f t="shared" si="12"/>
        <v>0</v>
      </c>
      <c r="L298" s="41"/>
      <c r="M298" s="32"/>
    </row>
    <row r="299" spans="1:13" s="33" customFormat="1">
      <c r="A299" s="34"/>
      <c r="B299" s="34"/>
      <c r="C299" s="34"/>
      <c r="D299" s="35" t="s">
        <v>45</v>
      </c>
      <c r="E299" s="36">
        <v>1009.4</v>
      </c>
      <c r="F299" s="37">
        <v>0</v>
      </c>
      <c r="G299" s="36">
        <f t="shared" si="11"/>
        <v>1010</v>
      </c>
      <c r="H299" s="38" t="s">
        <v>9</v>
      </c>
      <c r="I299">
        <v>0.6</v>
      </c>
      <c r="J299">
        <v>0.85</v>
      </c>
      <c r="K299" s="40">
        <f t="shared" si="12"/>
        <v>1464.5</v>
      </c>
      <c r="L299" s="41"/>
      <c r="M299" s="32"/>
    </row>
    <row r="300" spans="1:13" s="33" customFormat="1">
      <c r="A300" s="34"/>
      <c r="B300" s="34"/>
      <c r="C300" s="34"/>
      <c r="D300" s="35"/>
      <c r="E300" s="36"/>
      <c r="F300" s="37"/>
      <c r="G300" s="36"/>
      <c r="H300" s="38"/>
      <c r="I300" s="39"/>
      <c r="J300" s="39"/>
      <c r="K300" s="40"/>
      <c r="L300" s="41"/>
      <c r="M300" s="32"/>
    </row>
    <row r="301" spans="1:13" s="33" customFormat="1">
      <c r="A301" s="34"/>
      <c r="B301" s="34"/>
      <c r="C301" s="34"/>
      <c r="D301" s="81" t="s">
        <v>101</v>
      </c>
      <c r="E301" s="36"/>
      <c r="F301" s="37"/>
      <c r="G301" s="36"/>
      <c r="H301" s="38"/>
      <c r="I301" s="39"/>
      <c r="J301" s="39"/>
      <c r="K301" s="40"/>
      <c r="L301" s="41"/>
      <c r="M301" s="32"/>
    </row>
    <row r="302" spans="1:13" s="33" customFormat="1">
      <c r="A302" s="34"/>
      <c r="B302" s="34"/>
      <c r="C302" s="34"/>
      <c r="D302" s="35" t="s">
        <v>42</v>
      </c>
      <c r="E302" s="36">
        <v>7689.9900000000007</v>
      </c>
      <c r="F302" s="37">
        <v>0</v>
      </c>
      <c r="G302" s="36">
        <f t="shared" si="11"/>
        <v>7690</v>
      </c>
      <c r="H302" s="38" t="s">
        <v>9</v>
      </c>
      <c r="I302">
        <v>0.6</v>
      </c>
      <c r="J302">
        <v>0.75</v>
      </c>
      <c r="K302" s="40">
        <f t="shared" si="12"/>
        <v>10381.5</v>
      </c>
      <c r="L302" s="41"/>
      <c r="M302" s="32"/>
    </row>
    <row r="303" spans="1:13" s="33" customFormat="1">
      <c r="A303" s="34"/>
      <c r="B303" s="34"/>
      <c r="C303" s="34"/>
      <c r="D303" s="35" t="s">
        <v>47</v>
      </c>
      <c r="E303" s="36">
        <v>1456.07</v>
      </c>
      <c r="F303" s="37">
        <v>0</v>
      </c>
      <c r="G303" s="36">
        <f t="shared" si="11"/>
        <v>1457</v>
      </c>
      <c r="H303" s="38" t="s">
        <v>9</v>
      </c>
      <c r="I303">
        <v>0.6</v>
      </c>
      <c r="J303">
        <v>0.75</v>
      </c>
      <c r="K303" s="40">
        <f t="shared" si="12"/>
        <v>1966.95</v>
      </c>
      <c r="L303" s="41"/>
      <c r="M303" s="32"/>
    </row>
    <row r="304" spans="1:13" s="33" customFormat="1">
      <c r="A304" s="34"/>
      <c r="B304" s="34"/>
      <c r="C304" s="34"/>
      <c r="D304" s="35" t="s">
        <v>44</v>
      </c>
      <c r="E304" s="36">
        <v>811.44</v>
      </c>
      <c r="F304" s="37">
        <v>0</v>
      </c>
      <c r="G304" s="36">
        <f t="shared" si="11"/>
        <v>812</v>
      </c>
      <c r="H304" s="38" t="s">
        <v>9</v>
      </c>
      <c r="I304">
        <v>0.6</v>
      </c>
      <c r="J304">
        <v>0.75</v>
      </c>
      <c r="K304" s="40">
        <f t="shared" si="12"/>
        <v>1096.2</v>
      </c>
      <c r="L304" s="41"/>
      <c r="M304" s="32"/>
    </row>
    <row r="305" spans="1:13" s="33" customFormat="1">
      <c r="A305" s="34"/>
      <c r="B305" s="34"/>
      <c r="C305" s="34"/>
      <c r="D305" s="35" t="s">
        <v>78</v>
      </c>
      <c r="E305" s="36">
        <v>1392.93</v>
      </c>
      <c r="F305" s="37">
        <v>0</v>
      </c>
      <c r="G305" s="36">
        <f t="shared" si="11"/>
        <v>1393</v>
      </c>
      <c r="H305" s="38" t="s">
        <v>9</v>
      </c>
      <c r="I305" s="39"/>
      <c r="J305" s="39"/>
      <c r="K305" s="40">
        <f t="shared" si="12"/>
        <v>0</v>
      </c>
      <c r="L305" s="41"/>
      <c r="M305" s="32"/>
    </row>
    <row r="306" spans="1:13" s="33" customFormat="1">
      <c r="A306" s="34"/>
      <c r="B306" s="34"/>
      <c r="C306" s="34"/>
      <c r="D306" s="35" t="s">
        <v>45</v>
      </c>
      <c r="E306" s="36">
        <v>578.01</v>
      </c>
      <c r="F306" s="37">
        <v>0</v>
      </c>
      <c r="G306" s="36">
        <f t="shared" si="11"/>
        <v>579</v>
      </c>
      <c r="H306" s="38" t="s">
        <v>9</v>
      </c>
      <c r="I306">
        <v>0.6</v>
      </c>
      <c r="J306">
        <v>0.85</v>
      </c>
      <c r="K306" s="40">
        <f t="shared" si="12"/>
        <v>839.55</v>
      </c>
      <c r="L306" s="41"/>
      <c r="M306" s="32"/>
    </row>
    <row r="307" spans="1:13" s="33" customFormat="1">
      <c r="A307" s="34"/>
      <c r="B307" s="34"/>
      <c r="C307" s="34"/>
      <c r="D307" s="35"/>
      <c r="E307" s="36"/>
      <c r="F307" s="37"/>
      <c r="G307" s="36"/>
      <c r="H307" s="38"/>
      <c r="I307" s="39"/>
      <c r="J307" s="39"/>
      <c r="K307" s="40"/>
      <c r="L307" s="41"/>
      <c r="M307" s="32"/>
    </row>
    <row r="308" spans="1:13" s="33" customFormat="1">
      <c r="A308" s="34"/>
      <c r="B308" s="34"/>
      <c r="C308" s="34"/>
      <c r="D308" s="81" t="s">
        <v>102</v>
      </c>
      <c r="E308" s="36"/>
      <c r="F308" s="37"/>
      <c r="G308" s="36"/>
      <c r="H308" s="38"/>
      <c r="I308" s="39"/>
      <c r="J308" s="39"/>
      <c r="K308" s="40"/>
      <c r="L308" s="41"/>
      <c r="M308" s="32"/>
    </row>
    <row r="309" spans="1:13" s="33" customFormat="1">
      <c r="A309" s="34"/>
      <c r="B309" s="34"/>
      <c r="C309" s="34"/>
      <c r="D309" s="35" t="s">
        <v>42</v>
      </c>
      <c r="E309" s="36">
        <v>5742.44</v>
      </c>
      <c r="F309" s="37">
        <v>0</v>
      </c>
      <c r="G309" s="36">
        <f t="shared" si="11"/>
        <v>5743</v>
      </c>
      <c r="H309" s="38" t="s">
        <v>9</v>
      </c>
      <c r="I309">
        <v>0.6</v>
      </c>
      <c r="J309">
        <v>0.75</v>
      </c>
      <c r="K309" s="40">
        <f t="shared" si="12"/>
        <v>7753.05</v>
      </c>
      <c r="L309" s="41"/>
      <c r="M309" s="32"/>
    </row>
    <row r="310" spans="1:13" s="33" customFormat="1">
      <c r="A310" s="34"/>
      <c r="B310" s="34"/>
      <c r="C310" s="34"/>
      <c r="D310" s="35" t="s">
        <v>44</v>
      </c>
      <c r="E310" s="36">
        <v>462</v>
      </c>
      <c r="F310" s="37">
        <v>0</v>
      </c>
      <c r="G310" s="36">
        <f t="shared" si="11"/>
        <v>462</v>
      </c>
      <c r="H310" s="38" t="s">
        <v>9</v>
      </c>
      <c r="I310">
        <v>0.6</v>
      </c>
      <c r="J310">
        <v>0.75</v>
      </c>
      <c r="K310" s="40">
        <f t="shared" si="12"/>
        <v>623.70000000000005</v>
      </c>
      <c r="L310" s="41"/>
      <c r="M310" s="32"/>
    </row>
    <row r="311" spans="1:13" s="33" customFormat="1">
      <c r="A311" s="34"/>
      <c r="B311" s="34"/>
      <c r="C311" s="34"/>
      <c r="D311" s="35" t="s">
        <v>47</v>
      </c>
      <c r="E311" s="36">
        <v>726</v>
      </c>
      <c r="F311" s="37">
        <v>0</v>
      </c>
      <c r="G311" s="36">
        <f t="shared" ref="G311" si="13">CEILING(E311*(1+F311),1)</f>
        <v>726</v>
      </c>
      <c r="H311" s="38" t="s">
        <v>9</v>
      </c>
      <c r="I311">
        <v>0.6</v>
      </c>
      <c r="J311">
        <v>0.75</v>
      </c>
      <c r="K311" s="40">
        <f t="shared" ref="K311" si="14">(I311+J311)*G311</f>
        <v>980.1</v>
      </c>
      <c r="L311" s="41"/>
      <c r="M311" s="32"/>
    </row>
    <row r="312" spans="1:13" s="33" customFormat="1">
      <c r="A312" s="34"/>
      <c r="B312" s="34"/>
      <c r="C312" s="34"/>
      <c r="D312" s="35" t="s">
        <v>45</v>
      </c>
      <c r="E312" s="36">
        <v>566.48</v>
      </c>
      <c r="F312" s="37">
        <v>0</v>
      </c>
      <c r="G312" s="36">
        <f t="shared" si="11"/>
        <v>567</v>
      </c>
      <c r="H312" s="38" t="s">
        <v>9</v>
      </c>
      <c r="I312">
        <v>0.6</v>
      </c>
      <c r="J312">
        <v>0.85</v>
      </c>
      <c r="K312" s="40">
        <f t="shared" si="12"/>
        <v>822.15</v>
      </c>
      <c r="L312" s="41"/>
      <c r="M312" s="32"/>
    </row>
    <row r="313" spans="1:13" s="33" customFormat="1">
      <c r="A313" s="34"/>
      <c r="B313" s="34"/>
      <c r="C313" s="34"/>
      <c r="D313" s="35"/>
      <c r="E313" s="36"/>
      <c r="F313" s="37"/>
      <c r="G313" s="36"/>
      <c r="H313" s="38"/>
      <c r="I313" s="39"/>
      <c r="J313" s="39"/>
      <c r="K313" s="40"/>
      <c r="L313" s="41"/>
      <c r="M313" s="32"/>
    </row>
    <row r="314" spans="1:13" s="33" customFormat="1">
      <c r="A314" s="34"/>
      <c r="B314" s="34"/>
      <c r="C314" s="34"/>
      <c r="D314" s="81" t="s">
        <v>103</v>
      </c>
      <c r="E314" s="36"/>
      <c r="F314" s="37"/>
      <c r="G314" s="36"/>
      <c r="H314" s="38"/>
      <c r="I314" s="39"/>
      <c r="J314" s="39"/>
      <c r="K314" s="40"/>
      <c r="L314" s="41"/>
      <c r="M314" s="32"/>
    </row>
    <row r="315" spans="1:13" s="33" customFormat="1">
      <c r="A315" s="34"/>
      <c r="B315" s="34"/>
      <c r="C315" s="34"/>
      <c r="D315" s="35" t="s">
        <v>42</v>
      </c>
      <c r="E315" s="36">
        <v>5696.68</v>
      </c>
      <c r="F315" s="37">
        <v>0</v>
      </c>
      <c r="G315" s="36">
        <f t="shared" si="11"/>
        <v>5697</v>
      </c>
      <c r="H315" s="38" t="s">
        <v>9</v>
      </c>
      <c r="I315">
        <v>0.6</v>
      </c>
      <c r="J315">
        <v>0.75</v>
      </c>
      <c r="K315" s="40">
        <f t="shared" si="12"/>
        <v>7690.9500000000007</v>
      </c>
      <c r="L315" s="41"/>
      <c r="M315" s="32"/>
    </row>
    <row r="316" spans="1:13" s="33" customFormat="1">
      <c r="A316" s="34"/>
      <c r="B316" s="34"/>
      <c r="C316" s="34"/>
      <c r="D316" s="35" t="s">
        <v>44</v>
      </c>
      <c r="E316" s="36">
        <v>463.36</v>
      </c>
      <c r="F316" s="37">
        <v>0</v>
      </c>
      <c r="G316" s="36">
        <f t="shared" si="11"/>
        <v>464</v>
      </c>
      <c r="H316" s="38" t="s">
        <v>9</v>
      </c>
      <c r="I316">
        <v>0.6</v>
      </c>
      <c r="J316">
        <v>0.75</v>
      </c>
      <c r="K316" s="40">
        <f t="shared" si="12"/>
        <v>626.40000000000009</v>
      </c>
      <c r="L316" s="41"/>
      <c r="M316" s="32"/>
    </row>
    <row r="317" spans="1:13" s="33" customFormat="1">
      <c r="A317" s="34"/>
      <c r="B317" s="34"/>
      <c r="C317" s="34"/>
      <c r="D317" s="35" t="s">
        <v>47</v>
      </c>
      <c r="E317" s="36">
        <v>726.88</v>
      </c>
      <c r="F317" s="37">
        <v>0</v>
      </c>
      <c r="G317" s="36">
        <f t="shared" si="11"/>
        <v>727</v>
      </c>
      <c r="H317" s="38" t="s">
        <v>9</v>
      </c>
      <c r="I317">
        <v>0.6</v>
      </c>
      <c r="J317">
        <v>0.75</v>
      </c>
      <c r="K317" s="40">
        <f t="shared" si="12"/>
        <v>981.45</v>
      </c>
      <c r="L317" s="41"/>
      <c r="M317" s="32"/>
    </row>
    <row r="318" spans="1:13" s="33" customFormat="1">
      <c r="A318" s="34"/>
      <c r="B318" s="34"/>
      <c r="C318" s="34"/>
      <c r="D318" s="35" t="s">
        <v>45</v>
      </c>
      <c r="E318" s="36">
        <v>571.79</v>
      </c>
      <c r="F318" s="37">
        <v>0</v>
      </c>
      <c r="G318" s="36">
        <f t="shared" si="11"/>
        <v>572</v>
      </c>
      <c r="H318" s="38" t="s">
        <v>9</v>
      </c>
      <c r="I318">
        <v>0.6</v>
      </c>
      <c r="J318">
        <v>0.85</v>
      </c>
      <c r="K318" s="40">
        <f t="shared" si="12"/>
        <v>829.4</v>
      </c>
      <c r="L318" s="41"/>
      <c r="M318" s="32"/>
    </row>
    <row r="319" spans="1:13" s="33" customFormat="1">
      <c r="A319" s="34"/>
      <c r="B319" s="34"/>
      <c r="C319" s="34"/>
      <c r="D319" s="35"/>
      <c r="E319" s="36"/>
      <c r="F319" s="37"/>
      <c r="G319" s="36"/>
      <c r="H319" s="38"/>
      <c r="I319" s="39"/>
      <c r="J319" s="39"/>
      <c r="K319" s="40"/>
      <c r="L319" s="41"/>
      <c r="M319" s="32"/>
    </row>
    <row r="320" spans="1:13" s="33" customFormat="1">
      <c r="A320" s="34"/>
      <c r="B320" s="34"/>
      <c r="C320" s="34"/>
      <c r="D320" s="81" t="s">
        <v>104</v>
      </c>
      <c r="E320" s="36"/>
      <c r="F320" s="37"/>
      <c r="G320" s="36"/>
      <c r="H320" s="38"/>
      <c r="I320" s="39"/>
      <c r="J320" s="39"/>
      <c r="K320" s="40"/>
      <c r="L320" s="41"/>
      <c r="M320" s="32"/>
    </row>
    <row r="321" spans="1:13" s="33" customFormat="1">
      <c r="A321" s="34"/>
      <c r="B321" s="34"/>
      <c r="C321" s="34"/>
      <c r="D321" s="35" t="s">
        <v>42</v>
      </c>
      <c r="E321" s="36">
        <v>3140.06</v>
      </c>
      <c r="F321" s="37">
        <v>0</v>
      </c>
      <c r="G321" s="36">
        <f t="shared" si="11"/>
        <v>3141</v>
      </c>
      <c r="H321" s="38" t="s">
        <v>9</v>
      </c>
      <c r="I321">
        <v>0.6</v>
      </c>
      <c r="J321">
        <v>0.75</v>
      </c>
      <c r="K321" s="40">
        <f t="shared" si="12"/>
        <v>4240.3500000000004</v>
      </c>
      <c r="L321" s="41"/>
      <c r="M321" s="32"/>
    </row>
    <row r="322" spans="1:13" s="33" customFormat="1">
      <c r="A322" s="34"/>
      <c r="B322" s="34"/>
      <c r="C322" s="34"/>
      <c r="D322" s="35" t="s">
        <v>47</v>
      </c>
      <c r="E322" s="36">
        <v>347.82</v>
      </c>
      <c r="F322" s="37">
        <v>0</v>
      </c>
      <c r="G322" s="36">
        <f t="shared" si="11"/>
        <v>348</v>
      </c>
      <c r="H322" s="38" t="s">
        <v>9</v>
      </c>
      <c r="I322">
        <v>0.6</v>
      </c>
      <c r="J322">
        <v>0.75</v>
      </c>
      <c r="K322" s="40">
        <f t="shared" si="12"/>
        <v>469.8</v>
      </c>
      <c r="L322" s="41"/>
      <c r="M322" s="32"/>
    </row>
    <row r="323" spans="1:13" s="33" customFormat="1">
      <c r="A323" s="34"/>
      <c r="B323" s="34"/>
      <c r="C323" s="34"/>
      <c r="D323" s="35" t="s">
        <v>44</v>
      </c>
      <c r="E323" s="36">
        <v>236.64</v>
      </c>
      <c r="F323" s="37">
        <v>0</v>
      </c>
      <c r="G323" s="36">
        <f t="shared" si="11"/>
        <v>237</v>
      </c>
      <c r="H323" s="38" t="s">
        <v>9</v>
      </c>
      <c r="I323">
        <v>0.6</v>
      </c>
      <c r="J323">
        <v>0.75</v>
      </c>
      <c r="K323" s="40">
        <f t="shared" si="12"/>
        <v>319.95000000000005</v>
      </c>
      <c r="L323" s="41"/>
      <c r="M323" s="32"/>
    </row>
    <row r="324" spans="1:13" s="33" customFormat="1">
      <c r="A324" s="34"/>
      <c r="B324" s="34"/>
      <c r="C324" s="34"/>
      <c r="D324" s="35" t="s">
        <v>45</v>
      </c>
      <c r="E324" s="36">
        <v>564.13</v>
      </c>
      <c r="F324" s="37">
        <v>0</v>
      </c>
      <c r="G324" s="36">
        <f t="shared" si="11"/>
        <v>565</v>
      </c>
      <c r="H324" s="38" t="s">
        <v>9</v>
      </c>
      <c r="I324">
        <v>0.6</v>
      </c>
      <c r="J324">
        <v>0.85</v>
      </c>
      <c r="K324" s="40">
        <f t="shared" si="12"/>
        <v>819.25</v>
      </c>
      <c r="L324" s="41"/>
      <c r="M324" s="32"/>
    </row>
    <row r="325" spans="1:13" s="33" customFormat="1">
      <c r="A325" s="34"/>
      <c r="B325" s="34"/>
      <c r="C325" s="34"/>
      <c r="D325" s="35"/>
      <c r="E325" s="36"/>
      <c r="F325" s="37"/>
      <c r="G325" s="36"/>
      <c r="H325" s="38"/>
      <c r="I325" s="39"/>
      <c r="J325" s="39"/>
      <c r="K325" s="40"/>
      <c r="L325" s="41"/>
      <c r="M325" s="32"/>
    </row>
    <row r="326" spans="1:13" s="33" customFormat="1">
      <c r="A326" s="34"/>
      <c r="B326" s="34"/>
      <c r="C326" s="34"/>
      <c r="D326" s="81" t="s">
        <v>105</v>
      </c>
      <c r="E326" s="36"/>
      <c r="F326" s="37"/>
      <c r="G326" s="36"/>
      <c r="H326" s="38"/>
      <c r="I326" s="39"/>
      <c r="J326" s="39"/>
      <c r="K326" s="40"/>
      <c r="L326" s="41"/>
      <c r="M326" s="32"/>
    </row>
    <row r="327" spans="1:13" s="33" customFormat="1">
      <c r="A327" s="34"/>
      <c r="B327" s="34"/>
      <c r="C327" s="34"/>
      <c r="D327" s="35" t="s">
        <v>42</v>
      </c>
      <c r="E327" s="36">
        <v>5323.5599999999995</v>
      </c>
      <c r="F327" s="37">
        <v>0</v>
      </c>
      <c r="G327" s="36">
        <f t="shared" si="11"/>
        <v>5324</v>
      </c>
      <c r="H327" s="38" t="s">
        <v>9</v>
      </c>
      <c r="I327">
        <v>0.6</v>
      </c>
      <c r="J327">
        <v>0.75</v>
      </c>
      <c r="K327" s="40">
        <f t="shared" si="12"/>
        <v>7187.4000000000005</v>
      </c>
      <c r="L327" s="41"/>
      <c r="M327" s="32"/>
    </row>
    <row r="328" spans="1:13" s="33" customFormat="1">
      <c r="A328" s="34"/>
      <c r="B328" s="34"/>
      <c r="C328" s="34"/>
      <c r="D328" s="35" t="s">
        <v>47</v>
      </c>
      <c r="E328" s="36">
        <v>697.4</v>
      </c>
      <c r="F328" s="37">
        <v>0</v>
      </c>
      <c r="G328" s="36">
        <f t="shared" si="11"/>
        <v>698</v>
      </c>
      <c r="H328" s="38" t="s">
        <v>9</v>
      </c>
      <c r="I328">
        <v>0.6</v>
      </c>
      <c r="J328">
        <v>0.75</v>
      </c>
      <c r="K328" s="40">
        <f t="shared" si="12"/>
        <v>942.30000000000007</v>
      </c>
      <c r="L328" s="41"/>
      <c r="M328" s="32"/>
    </row>
    <row r="329" spans="1:13" s="33" customFormat="1">
      <c r="A329" s="34"/>
      <c r="B329" s="34"/>
      <c r="C329" s="34"/>
      <c r="D329" s="35" t="s">
        <v>67</v>
      </c>
      <c r="E329" s="36">
        <v>462.24</v>
      </c>
      <c r="F329" s="37">
        <v>0</v>
      </c>
      <c r="G329" s="36">
        <f t="shared" si="11"/>
        <v>463</v>
      </c>
      <c r="H329" s="38" t="s">
        <v>9</v>
      </c>
      <c r="I329">
        <v>0.6</v>
      </c>
      <c r="J329">
        <v>0.75</v>
      </c>
      <c r="K329" s="40">
        <f t="shared" si="12"/>
        <v>625.05000000000007</v>
      </c>
      <c r="L329" s="41"/>
      <c r="M329" s="32"/>
    </row>
    <row r="330" spans="1:13" s="33" customFormat="1">
      <c r="A330" s="34"/>
      <c r="B330" s="34"/>
      <c r="C330" s="34"/>
      <c r="D330" s="35" t="s">
        <v>45</v>
      </c>
      <c r="E330" s="36">
        <v>575</v>
      </c>
      <c r="F330" s="37">
        <v>0</v>
      </c>
      <c r="G330" s="36">
        <f t="shared" si="11"/>
        <v>575</v>
      </c>
      <c r="H330" s="38" t="s">
        <v>9</v>
      </c>
      <c r="I330">
        <v>0.6</v>
      </c>
      <c r="J330">
        <v>0.85</v>
      </c>
      <c r="K330" s="40">
        <f t="shared" si="12"/>
        <v>833.75</v>
      </c>
      <c r="L330" s="41"/>
      <c r="M330" s="32"/>
    </row>
    <row r="331" spans="1:13" s="33" customFormat="1">
      <c r="A331" s="34"/>
      <c r="B331" s="34"/>
      <c r="C331" s="34"/>
      <c r="D331" s="35"/>
      <c r="E331" s="36"/>
      <c r="F331" s="37"/>
      <c r="G331" s="36"/>
      <c r="H331" s="38"/>
      <c r="I331" s="39"/>
      <c r="J331" s="39"/>
      <c r="K331" s="40"/>
      <c r="L331" s="41"/>
      <c r="M331" s="32"/>
    </row>
    <row r="332" spans="1:13" s="33" customFormat="1">
      <c r="A332" s="34"/>
      <c r="B332" s="34"/>
      <c r="C332" s="34"/>
      <c r="D332" s="81" t="s">
        <v>106</v>
      </c>
      <c r="E332" s="36"/>
      <c r="F332" s="37"/>
      <c r="G332" s="36"/>
      <c r="H332" s="38"/>
      <c r="I332" s="39"/>
      <c r="J332" s="39"/>
      <c r="K332" s="40"/>
      <c r="L332" s="41"/>
      <c r="M332" s="32"/>
    </row>
    <row r="333" spans="1:13" s="33" customFormat="1">
      <c r="A333" s="34"/>
      <c r="B333" s="34"/>
      <c r="C333" s="34"/>
      <c r="D333" s="35" t="s">
        <v>42</v>
      </c>
      <c r="E333" s="36">
        <v>5723.08</v>
      </c>
      <c r="F333" s="37">
        <v>0</v>
      </c>
      <c r="G333" s="36">
        <f t="shared" si="11"/>
        <v>5724</v>
      </c>
      <c r="H333" s="38" t="s">
        <v>9</v>
      </c>
      <c r="I333">
        <v>0.6</v>
      </c>
      <c r="J333">
        <v>0.75</v>
      </c>
      <c r="K333" s="40">
        <f t="shared" si="12"/>
        <v>7727.4000000000005</v>
      </c>
      <c r="L333" s="41"/>
      <c r="M333" s="32"/>
    </row>
    <row r="334" spans="1:13" s="33" customFormat="1">
      <c r="A334" s="34"/>
      <c r="B334" s="34"/>
      <c r="C334" s="34"/>
      <c r="D334" s="35" t="s">
        <v>47</v>
      </c>
      <c r="E334" s="36">
        <v>724.68</v>
      </c>
      <c r="F334" s="37">
        <v>0</v>
      </c>
      <c r="G334" s="36">
        <f t="shared" si="11"/>
        <v>725</v>
      </c>
      <c r="H334" s="38" t="s">
        <v>9</v>
      </c>
      <c r="I334">
        <v>0.6</v>
      </c>
      <c r="J334">
        <v>0.75</v>
      </c>
      <c r="K334" s="40">
        <f t="shared" si="12"/>
        <v>978.75000000000011</v>
      </c>
      <c r="L334" s="41"/>
      <c r="M334" s="32"/>
    </row>
    <row r="335" spans="1:13" s="33" customFormat="1">
      <c r="A335" s="34"/>
      <c r="B335" s="34"/>
      <c r="C335" s="34"/>
      <c r="D335" s="35" t="s">
        <v>44</v>
      </c>
      <c r="E335" s="36">
        <v>463.2</v>
      </c>
      <c r="F335" s="37">
        <v>0</v>
      </c>
      <c r="G335" s="36">
        <f t="shared" si="11"/>
        <v>464</v>
      </c>
      <c r="H335" s="38" t="s">
        <v>9</v>
      </c>
      <c r="I335">
        <v>0.6</v>
      </c>
      <c r="J335">
        <v>0.75</v>
      </c>
      <c r="K335" s="40">
        <f t="shared" si="12"/>
        <v>626.40000000000009</v>
      </c>
      <c r="L335" s="41"/>
      <c r="M335" s="32"/>
    </row>
    <row r="336" spans="1:13" s="33" customFormat="1">
      <c r="A336" s="34"/>
      <c r="B336" s="34"/>
      <c r="C336" s="34"/>
      <c r="D336" s="35" t="s">
        <v>98</v>
      </c>
      <c r="E336" s="36">
        <v>576.23</v>
      </c>
      <c r="F336" s="37">
        <v>0</v>
      </c>
      <c r="G336" s="36">
        <f t="shared" si="11"/>
        <v>577</v>
      </c>
      <c r="H336" s="38" t="s">
        <v>9</v>
      </c>
      <c r="I336">
        <v>0.6</v>
      </c>
      <c r="J336">
        <v>0.85</v>
      </c>
      <c r="K336" s="40">
        <f t="shared" si="12"/>
        <v>836.65</v>
      </c>
      <c r="L336" s="41"/>
      <c r="M336" s="32"/>
    </row>
    <row r="337" spans="1:13" s="33" customFormat="1">
      <c r="A337" s="34"/>
      <c r="B337" s="34"/>
      <c r="C337" s="34"/>
      <c r="D337" s="35"/>
      <c r="E337" s="36"/>
      <c r="F337" s="37"/>
      <c r="G337" s="36"/>
      <c r="H337" s="38"/>
      <c r="I337" s="39"/>
      <c r="J337" s="39"/>
      <c r="K337" s="40"/>
      <c r="L337" s="41"/>
      <c r="M337" s="32"/>
    </row>
    <row r="338" spans="1:13" s="33" customFormat="1">
      <c r="A338" s="34"/>
      <c r="B338" s="34"/>
      <c r="C338" s="34"/>
      <c r="D338" s="81" t="s">
        <v>107</v>
      </c>
      <c r="E338" s="36"/>
      <c r="F338" s="37"/>
      <c r="G338" s="36"/>
      <c r="H338" s="38"/>
      <c r="I338" s="39"/>
      <c r="J338" s="39"/>
      <c r="K338" s="40"/>
      <c r="L338" s="41"/>
      <c r="M338" s="32"/>
    </row>
    <row r="339" spans="1:13" s="33" customFormat="1">
      <c r="A339" s="34"/>
      <c r="B339" s="34"/>
      <c r="C339" s="34"/>
      <c r="D339" s="35" t="s">
        <v>42</v>
      </c>
      <c r="E339" s="36">
        <v>4025.34</v>
      </c>
      <c r="F339" s="37">
        <v>0</v>
      </c>
      <c r="G339" s="36">
        <f t="shared" si="11"/>
        <v>4026</v>
      </c>
      <c r="H339" s="38" t="s">
        <v>9</v>
      </c>
      <c r="I339">
        <v>0.6</v>
      </c>
      <c r="J339">
        <v>0.75</v>
      </c>
      <c r="K339" s="40">
        <f t="shared" si="12"/>
        <v>5435.1</v>
      </c>
      <c r="L339" s="41"/>
      <c r="M339" s="32"/>
    </row>
    <row r="340" spans="1:13" s="33" customFormat="1">
      <c r="A340" s="34"/>
      <c r="B340" s="34"/>
      <c r="C340" s="34"/>
      <c r="D340" s="35" t="s">
        <v>47</v>
      </c>
      <c r="E340" s="36">
        <v>222.75</v>
      </c>
      <c r="F340" s="37">
        <v>0</v>
      </c>
      <c r="G340" s="36">
        <f t="shared" si="11"/>
        <v>223</v>
      </c>
      <c r="H340" s="38" t="s">
        <v>9</v>
      </c>
      <c r="I340">
        <v>0.6</v>
      </c>
      <c r="J340">
        <v>0.75</v>
      </c>
      <c r="K340" s="40">
        <f t="shared" si="12"/>
        <v>301.05</v>
      </c>
      <c r="L340" s="41"/>
      <c r="M340" s="32"/>
    </row>
    <row r="341" spans="1:13" s="33" customFormat="1">
      <c r="A341" s="34"/>
      <c r="B341" s="34"/>
      <c r="C341" s="34"/>
      <c r="D341" s="35" t="s">
        <v>44</v>
      </c>
      <c r="E341" s="36">
        <v>368.04</v>
      </c>
      <c r="F341" s="37">
        <v>0</v>
      </c>
      <c r="G341" s="36">
        <f t="shared" si="11"/>
        <v>369</v>
      </c>
      <c r="H341" s="38" t="s">
        <v>9</v>
      </c>
      <c r="I341">
        <v>0.6</v>
      </c>
      <c r="J341">
        <v>0.75</v>
      </c>
      <c r="K341" s="40">
        <f t="shared" si="12"/>
        <v>498.15000000000003</v>
      </c>
      <c r="L341" s="41"/>
      <c r="M341" s="32"/>
    </row>
    <row r="342" spans="1:13" s="33" customFormat="1">
      <c r="A342" s="34"/>
      <c r="B342" s="34"/>
      <c r="C342" s="34"/>
      <c r="D342" s="35" t="s">
        <v>74</v>
      </c>
      <c r="E342" s="36">
        <v>889.35</v>
      </c>
      <c r="F342" s="37">
        <v>0</v>
      </c>
      <c r="G342" s="36">
        <f t="shared" si="11"/>
        <v>890</v>
      </c>
      <c r="H342" s="38" t="s">
        <v>9</v>
      </c>
      <c r="I342" s="39"/>
      <c r="J342" s="39"/>
      <c r="K342" s="40">
        <f t="shared" si="12"/>
        <v>0</v>
      </c>
      <c r="L342" s="41"/>
      <c r="M342" s="32"/>
    </row>
    <row r="343" spans="1:13" s="33" customFormat="1">
      <c r="A343" s="34"/>
      <c r="B343" s="34"/>
      <c r="C343" s="34"/>
      <c r="D343" s="35" t="s">
        <v>45</v>
      </c>
      <c r="E343" s="36">
        <v>566.37</v>
      </c>
      <c r="F343" s="37">
        <v>0</v>
      </c>
      <c r="G343" s="36">
        <f t="shared" si="11"/>
        <v>567</v>
      </c>
      <c r="H343" s="38" t="s">
        <v>9</v>
      </c>
      <c r="I343">
        <v>0.6</v>
      </c>
      <c r="J343">
        <v>0.85</v>
      </c>
      <c r="K343" s="40">
        <f t="shared" si="12"/>
        <v>822.15</v>
      </c>
      <c r="L343" s="41"/>
      <c r="M343" s="32"/>
    </row>
    <row r="344" spans="1:13" s="33" customFormat="1">
      <c r="A344" s="34"/>
      <c r="B344" s="34"/>
      <c r="C344" s="34"/>
      <c r="D344" s="35"/>
      <c r="E344" s="36"/>
      <c r="F344" s="37"/>
      <c r="G344" s="36"/>
      <c r="H344" s="38"/>
      <c r="I344" s="39"/>
      <c r="J344" s="39"/>
      <c r="K344" s="40"/>
      <c r="L344" s="41"/>
      <c r="M344" s="32"/>
    </row>
    <row r="345" spans="1:13" s="33" customFormat="1">
      <c r="A345" s="34"/>
      <c r="B345" s="34"/>
      <c r="C345" s="34"/>
      <c r="D345" s="81" t="s">
        <v>108</v>
      </c>
      <c r="E345" s="36"/>
      <c r="F345" s="37"/>
      <c r="G345" s="36"/>
      <c r="H345" s="38"/>
      <c r="I345" s="39"/>
      <c r="J345" s="39"/>
      <c r="K345" s="40"/>
      <c r="L345" s="41"/>
      <c r="M345" s="32"/>
    </row>
    <row r="346" spans="1:13" s="33" customFormat="1">
      <c r="A346" s="34"/>
      <c r="B346" s="34"/>
      <c r="C346" s="34"/>
      <c r="D346" s="35" t="s">
        <v>42</v>
      </c>
      <c r="E346" s="36">
        <v>5718.68</v>
      </c>
      <c r="F346" s="37">
        <v>0</v>
      </c>
      <c r="G346" s="36">
        <f t="shared" si="11"/>
        <v>5719</v>
      </c>
      <c r="H346" s="38" t="s">
        <v>9</v>
      </c>
      <c r="I346">
        <v>0.6</v>
      </c>
      <c r="J346">
        <v>0.75</v>
      </c>
      <c r="K346" s="40">
        <f t="shared" si="12"/>
        <v>7720.6500000000005</v>
      </c>
      <c r="L346" s="41"/>
      <c r="M346" s="32"/>
    </row>
    <row r="347" spans="1:13" s="33" customFormat="1">
      <c r="A347" s="34"/>
      <c r="B347" s="34"/>
      <c r="C347" s="34"/>
      <c r="D347" s="35" t="s">
        <v>44</v>
      </c>
      <c r="E347" s="36">
        <v>464</v>
      </c>
      <c r="F347" s="37">
        <v>0</v>
      </c>
      <c r="G347" s="36">
        <f t="shared" si="11"/>
        <v>464</v>
      </c>
      <c r="H347" s="38" t="s">
        <v>9</v>
      </c>
      <c r="I347">
        <v>0.6</v>
      </c>
      <c r="J347">
        <v>0.75</v>
      </c>
      <c r="K347" s="40">
        <f t="shared" si="12"/>
        <v>626.40000000000009</v>
      </c>
      <c r="L347" s="41"/>
      <c r="M347" s="32"/>
    </row>
    <row r="348" spans="1:13" s="33" customFormat="1">
      <c r="A348" s="34"/>
      <c r="B348" s="34"/>
      <c r="C348" s="34"/>
      <c r="D348" s="35" t="s">
        <v>47</v>
      </c>
      <c r="E348" s="36">
        <v>723.36</v>
      </c>
      <c r="F348" s="37">
        <v>0</v>
      </c>
      <c r="G348" s="36">
        <f t="shared" si="11"/>
        <v>724</v>
      </c>
      <c r="H348" s="38" t="s">
        <v>9</v>
      </c>
      <c r="I348">
        <v>0.6</v>
      </c>
      <c r="J348">
        <v>0.75</v>
      </c>
      <c r="K348" s="40">
        <f t="shared" si="12"/>
        <v>977.40000000000009</v>
      </c>
      <c r="L348" s="41"/>
      <c r="M348" s="32"/>
    </row>
    <row r="349" spans="1:13" s="33" customFormat="1">
      <c r="A349" s="34"/>
      <c r="B349" s="34"/>
      <c r="C349" s="34"/>
      <c r="D349" s="35" t="s">
        <v>45</v>
      </c>
      <c r="E349" s="36">
        <v>577.25</v>
      </c>
      <c r="F349" s="37">
        <v>0</v>
      </c>
      <c r="G349" s="36">
        <f t="shared" si="11"/>
        <v>578</v>
      </c>
      <c r="H349" s="38" t="s">
        <v>9</v>
      </c>
      <c r="I349">
        <v>0.6</v>
      </c>
      <c r="J349">
        <v>0.85</v>
      </c>
      <c r="K349" s="40">
        <f t="shared" si="12"/>
        <v>838.1</v>
      </c>
      <c r="L349" s="41"/>
      <c r="M349" s="32"/>
    </row>
    <row r="350" spans="1:13" s="33" customFormat="1">
      <c r="A350" s="34"/>
      <c r="B350" s="34"/>
      <c r="C350" s="34"/>
      <c r="D350" s="35"/>
      <c r="E350" s="36"/>
      <c r="F350" s="37"/>
      <c r="G350" s="36"/>
      <c r="H350" s="38"/>
      <c r="I350" s="39"/>
      <c r="J350" s="39"/>
      <c r="K350" s="40"/>
      <c r="L350" s="41"/>
      <c r="M350" s="32"/>
    </row>
    <row r="351" spans="1:13" s="33" customFormat="1">
      <c r="A351" s="34"/>
      <c r="B351" s="34"/>
      <c r="C351" s="34"/>
      <c r="D351" s="81" t="s">
        <v>109</v>
      </c>
      <c r="E351" s="36"/>
      <c r="F351" s="37"/>
      <c r="G351" s="36"/>
      <c r="H351" s="38"/>
      <c r="I351" s="39"/>
      <c r="J351" s="39"/>
      <c r="K351" s="40"/>
      <c r="L351" s="41"/>
      <c r="M351" s="32"/>
    </row>
    <row r="352" spans="1:13" s="33" customFormat="1">
      <c r="A352" s="34"/>
      <c r="B352" s="34"/>
      <c r="C352" s="34"/>
      <c r="D352" s="35" t="s">
        <v>42</v>
      </c>
      <c r="E352" s="36">
        <v>1354.3200000000002</v>
      </c>
      <c r="F352" s="37">
        <v>0</v>
      </c>
      <c r="G352" s="36">
        <f t="shared" ref="G352:G415" si="15">CEILING(E352*(1+F352),1)</f>
        <v>1355</v>
      </c>
      <c r="H352" s="38" t="s">
        <v>9</v>
      </c>
      <c r="I352">
        <v>0.6</v>
      </c>
      <c r="J352">
        <v>0.75</v>
      </c>
      <c r="K352" s="40">
        <f t="shared" ref="K352:K415" si="16">(I352+J352)*G352</f>
        <v>1829.2500000000002</v>
      </c>
      <c r="L352" s="41"/>
      <c r="M352" s="32"/>
    </row>
    <row r="353" spans="1:13" s="33" customFormat="1">
      <c r="A353" s="34"/>
      <c r="B353" s="34"/>
      <c r="C353" s="34"/>
      <c r="D353" s="35" t="s">
        <v>47</v>
      </c>
      <c r="E353" s="36">
        <v>159.82999999999998</v>
      </c>
      <c r="F353" s="37">
        <v>0</v>
      </c>
      <c r="G353" s="36">
        <f t="shared" si="15"/>
        <v>160</v>
      </c>
      <c r="H353" s="38" t="s">
        <v>9</v>
      </c>
      <c r="I353">
        <v>0.6</v>
      </c>
      <c r="J353">
        <v>0.75</v>
      </c>
      <c r="K353" s="40">
        <f t="shared" si="16"/>
        <v>216</v>
      </c>
      <c r="L353" s="41"/>
      <c r="M353" s="32"/>
    </row>
    <row r="354" spans="1:13" s="33" customFormat="1">
      <c r="A354" s="34"/>
      <c r="B354" s="34"/>
      <c r="C354" s="34"/>
      <c r="D354" s="35" t="s">
        <v>44</v>
      </c>
      <c r="E354" s="36">
        <v>139.80000000000001</v>
      </c>
      <c r="F354" s="37">
        <v>0</v>
      </c>
      <c r="G354" s="36">
        <f t="shared" si="15"/>
        <v>140</v>
      </c>
      <c r="H354" s="38" t="s">
        <v>9</v>
      </c>
      <c r="I354">
        <v>0.6</v>
      </c>
      <c r="J354">
        <v>0.75</v>
      </c>
      <c r="K354" s="40">
        <f t="shared" si="16"/>
        <v>189</v>
      </c>
      <c r="L354" s="41"/>
      <c r="M354" s="32"/>
    </row>
    <row r="355" spans="1:13" s="33" customFormat="1">
      <c r="A355" s="34"/>
      <c r="B355" s="34"/>
      <c r="C355" s="34"/>
      <c r="D355" s="35" t="s">
        <v>45</v>
      </c>
      <c r="E355" s="36">
        <v>557.41999999999996</v>
      </c>
      <c r="F355" s="37">
        <v>0</v>
      </c>
      <c r="G355" s="36">
        <f t="shared" si="15"/>
        <v>558</v>
      </c>
      <c r="H355" s="38" t="s">
        <v>9</v>
      </c>
      <c r="I355">
        <v>0.6</v>
      </c>
      <c r="J355">
        <v>0.85</v>
      </c>
      <c r="K355" s="40">
        <f t="shared" si="16"/>
        <v>809.1</v>
      </c>
      <c r="L355" s="41"/>
      <c r="M355" s="32"/>
    </row>
    <row r="356" spans="1:13" s="33" customFormat="1">
      <c r="A356" s="34"/>
      <c r="B356" s="34"/>
      <c r="C356" s="34"/>
      <c r="D356" s="35"/>
      <c r="E356" s="36"/>
      <c r="F356" s="37"/>
      <c r="G356" s="36"/>
      <c r="H356" s="38"/>
      <c r="I356" s="39"/>
      <c r="J356" s="39"/>
      <c r="K356" s="40"/>
      <c r="L356" s="41"/>
      <c r="M356" s="32"/>
    </row>
    <row r="357" spans="1:13" s="33" customFormat="1">
      <c r="A357" s="34"/>
      <c r="B357" s="34"/>
      <c r="C357" s="34"/>
      <c r="D357" s="81" t="s">
        <v>110</v>
      </c>
      <c r="E357" s="36"/>
      <c r="F357" s="37"/>
      <c r="G357" s="36"/>
      <c r="H357" s="38"/>
      <c r="I357" s="39"/>
      <c r="J357" s="39"/>
      <c r="K357" s="40"/>
      <c r="L357" s="41"/>
      <c r="M357" s="32"/>
    </row>
    <row r="358" spans="1:13" s="33" customFormat="1">
      <c r="A358" s="34"/>
      <c r="B358" s="34"/>
      <c r="C358" s="34"/>
      <c r="D358" s="35" t="s">
        <v>42</v>
      </c>
      <c r="E358" s="36">
        <v>4915.24</v>
      </c>
      <c r="F358" s="37">
        <v>0</v>
      </c>
      <c r="G358" s="36">
        <f t="shared" si="15"/>
        <v>4916</v>
      </c>
      <c r="H358" s="38" t="s">
        <v>9</v>
      </c>
      <c r="I358">
        <v>0.6</v>
      </c>
      <c r="J358">
        <v>0.75</v>
      </c>
      <c r="K358" s="40">
        <f t="shared" si="16"/>
        <v>6636.6</v>
      </c>
      <c r="L358" s="41"/>
      <c r="M358" s="32"/>
    </row>
    <row r="359" spans="1:13" s="33" customFormat="1">
      <c r="A359" s="34"/>
      <c r="B359" s="34"/>
      <c r="C359" s="34"/>
      <c r="D359" s="35" t="s">
        <v>47</v>
      </c>
      <c r="E359" s="36">
        <v>216.92</v>
      </c>
      <c r="F359" s="37">
        <v>0</v>
      </c>
      <c r="G359" s="36">
        <f t="shared" si="15"/>
        <v>217</v>
      </c>
      <c r="H359" s="38" t="s">
        <v>9</v>
      </c>
      <c r="I359">
        <v>0.6</v>
      </c>
      <c r="J359">
        <v>0.75</v>
      </c>
      <c r="K359" s="40">
        <f t="shared" si="16"/>
        <v>292.95000000000005</v>
      </c>
      <c r="L359" s="41"/>
      <c r="M359" s="32"/>
    </row>
    <row r="360" spans="1:13" s="33" customFormat="1">
      <c r="A360" s="34"/>
      <c r="B360" s="34"/>
      <c r="C360" s="34"/>
      <c r="D360" s="35" t="s">
        <v>44</v>
      </c>
      <c r="E360" s="36">
        <v>502.72</v>
      </c>
      <c r="F360" s="37">
        <v>0</v>
      </c>
      <c r="G360" s="36">
        <f t="shared" si="15"/>
        <v>503</v>
      </c>
      <c r="H360" s="38" t="s">
        <v>9</v>
      </c>
      <c r="I360">
        <v>0.6</v>
      </c>
      <c r="J360">
        <v>0.75</v>
      </c>
      <c r="K360" s="40">
        <f t="shared" si="16"/>
        <v>679.05000000000007</v>
      </c>
      <c r="L360" s="41"/>
      <c r="M360" s="32"/>
    </row>
    <row r="361" spans="1:13" s="33" customFormat="1">
      <c r="A361" s="34"/>
      <c r="B361" s="34"/>
      <c r="C361" s="34"/>
      <c r="D361" s="35" t="s">
        <v>45</v>
      </c>
      <c r="E361" s="36">
        <v>561.6</v>
      </c>
      <c r="F361" s="37">
        <v>0</v>
      </c>
      <c r="G361" s="36">
        <f t="shared" si="15"/>
        <v>562</v>
      </c>
      <c r="H361" s="38" t="s">
        <v>9</v>
      </c>
      <c r="I361">
        <v>0.6</v>
      </c>
      <c r="J361">
        <v>0.85</v>
      </c>
      <c r="K361" s="40">
        <f t="shared" si="16"/>
        <v>814.9</v>
      </c>
      <c r="L361" s="41"/>
      <c r="M361" s="32"/>
    </row>
    <row r="362" spans="1:13" s="33" customFormat="1">
      <c r="A362" s="34"/>
      <c r="B362" s="34"/>
      <c r="C362" s="34"/>
      <c r="D362" s="35" t="s">
        <v>78</v>
      </c>
      <c r="E362" s="36">
        <v>851.83999999999992</v>
      </c>
      <c r="F362" s="37">
        <v>0</v>
      </c>
      <c r="G362" s="36">
        <f t="shared" si="15"/>
        <v>852</v>
      </c>
      <c r="H362" s="38" t="s">
        <v>9</v>
      </c>
      <c r="I362" s="39"/>
      <c r="J362" s="39"/>
      <c r="K362" s="40">
        <f t="shared" si="16"/>
        <v>0</v>
      </c>
      <c r="L362" s="41"/>
      <c r="M362" s="32"/>
    </row>
    <row r="363" spans="1:13" s="33" customFormat="1">
      <c r="A363" s="34"/>
      <c r="B363" s="34"/>
      <c r="C363" s="34"/>
      <c r="D363" s="35"/>
      <c r="E363" s="36"/>
      <c r="F363" s="37"/>
      <c r="G363" s="36"/>
      <c r="H363" s="38"/>
      <c r="I363" s="39"/>
      <c r="J363" s="39"/>
      <c r="K363" s="40"/>
      <c r="L363" s="41"/>
      <c r="M363" s="32"/>
    </row>
    <row r="364" spans="1:13" s="33" customFormat="1">
      <c r="A364" s="34"/>
      <c r="B364" s="34"/>
      <c r="C364" s="34"/>
      <c r="D364" s="81" t="s">
        <v>111</v>
      </c>
      <c r="E364" s="36"/>
      <c r="F364" s="37"/>
      <c r="G364" s="36"/>
      <c r="H364" s="38"/>
      <c r="I364" s="39"/>
      <c r="J364" s="39"/>
      <c r="K364" s="40"/>
      <c r="L364" s="41"/>
      <c r="M364" s="32"/>
    </row>
    <row r="365" spans="1:13" s="33" customFormat="1">
      <c r="A365" s="34"/>
      <c r="B365" s="34"/>
      <c r="C365" s="34"/>
      <c r="D365" s="35" t="s">
        <v>42</v>
      </c>
      <c r="E365" s="36">
        <v>2300.3200000000002</v>
      </c>
      <c r="F365" s="37">
        <v>0</v>
      </c>
      <c r="G365" s="36">
        <f t="shared" si="15"/>
        <v>2301</v>
      </c>
      <c r="H365" s="38" t="s">
        <v>9</v>
      </c>
      <c r="I365">
        <v>0.6</v>
      </c>
      <c r="J365">
        <v>0.75</v>
      </c>
      <c r="K365" s="40">
        <f t="shared" si="16"/>
        <v>3106.3500000000004</v>
      </c>
      <c r="L365" s="41"/>
      <c r="M365" s="32"/>
    </row>
    <row r="366" spans="1:13" s="33" customFormat="1">
      <c r="A366" s="34"/>
      <c r="B366" s="34"/>
      <c r="C366" s="34"/>
      <c r="D366" s="35" t="s">
        <v>47</v>
      </c>
      <c r="E366" s="36">
        <v>354.64000000000004</v>
      </c>
      <c r="F366" s="37">
        <v>0</v>
      </c>
      <c r="G366" s="36">
        <f t="shared" si="15"/>
        <v>355</v>
      </c>
      <c r="H366" s="38" t="s">
        <v>9</v>
      </c>
      <c r="I366">
        <v>0.6</v>
      </c>
      <c r="J366">
        <v>0.75</v>
      </c>
      <c r="K366" s="40">
        <f t="shared" si="16"/>
        <v>479.25000000000006</v>
      </c>
      <c r="L366" s="41"/>
      <c r="M366" s="32"/>
    </row>
    <row r="367" spans="1:13" s="33" customFormat="1">
      <c r="A367" s="34"/>
      <c r="B367" s="34"/>
      <c r="C367" s="34"/>
      <c r="D367" s="35" t="s">
        <v>44</v>
      </c>
      <c r="E367" s="36">
        <v>231.6</v>
      </c>
      <c r="F367" s="37">
        <v>0</v>
      </c>
      <c r="G367" s="36">
        <f t="shared" si="15"/>
        <v>232</v>
      </c>
      <c r="H367" s="38" t="s">
        <v>9</v>
      </c>
      <c r="I367">
        <v>0.6</v>
      </c>
      <c r="J367">
        <v>0.75</v>
      </c>
      <c r="K367" s="40">
        <f t="shared" si="16"/>
        <v>313.20000000000005</v>
      </c>
      <c r="L367" s="41"/>
      <c r="M367" s="32"/>
    </row>
    <row r="368" spans="1:13" s="33" customFormat="1">
      <c r="A368" s="34"/>
      <c r="B368" s="34"/>
      <c r="C368" s="34"/>
      <c r="D368" s="35" t="s">
        <v>45</v>
      </c>
      <c r="E368" s="36">
        <v>616.15</v>
      </c>
      <c r="F368" s="37">
        <v>0</v>
      </c>
      <c r="G368" s="36">
        <f t="shared" si="15"/>
        <v>617</v>
      </c>
      <c r="H368" s="38" t="s">
        <v>9</v>
      </c>
      <c r="I368">
        <v>0.6</v>
      </c>
      <c r="J368">
        <v>0.85</v>
      </c>
      <c r="K368" s="40">
        <f t="shared" si="16"/>
        <v>894.65</v>
      </c>
      <c r="L368" s="41"/>
      <c r="M368" s="32"/>
    </row>
    <row r="369" spans="1:13" s="33" customFormat="1">
      <c r="A369" s="34"/>
      <c r="B369" s="34"/>
      <c r="C369" s="34"/>
      <c r="D369" s="35" t="s">
        <v>70</v>
      </c>
      <c r="E369" s="36">
        <v>526.24</v>
      </c>
      <c r="F369" s="37">
        <v>0</v>
      </c>
      <c r="G369" s="36">
        <f t="shared" si="15"/>
        <v>527</v>
      </c>
      <c r="H369" s="38" t="s">
        <v>9</v>
      </c>
      <c r="I369" s="39"/>
      <c r="J369" s="39"/>
      <c r="K369" s="40">
        <f t="shared" si="16"/>
        <v>0</v>
      </c>
      <c r="L369" s="41"/>
      <c r="M369" s="32"/>
    </row>
    <row r="370" spans="1:13" s="33" customFormat="1">
      <c r="A370" s="34"/>
      <c r="B370" s="34"/>
      <c r="C370" s="34"/>
      <c r="D370" s="35"/>
      <c r="E370" s="36"/>
      <c r="F370" s="37"/>
      <c r="G370" s="36"/>
      <c r="H370" s="38"/>
      <c r="I370" s="39"/>
      <c r="J370" s="39"/>
      <c r="K370" s="40"/>
      <c r="L370" s="41"/>
      <c r="M370" s="32"/>
    </row>
    <row r="371" spans="1:13" s="33" customFormat="1">
      <c r="A371" s="34"/>
      <c r="B371" s="34"/>
      <c r="C371" s="34"/>
      <c r="D371" s="81" t="s">
        <v>112</v>
      </c>
      <c r="E371" s="36"/>
      <c r="F371" s="37"/>
      <c r="G371" s="36"/>
      <c r="H371" s="38"/>
      <c r="I371" s="39"/>
      <c r="J371" s="39"/>
      <c r="K371" s="40"/>
      <c r="L371" s="41"/>
      <c r="M371" s="32"/>
    </row>
    <row r="372" spans="1:13" s="33" customFormat="1">
      <c r="A372" s="34"/>
      <c r="B372" s="34"/>
      <c r="C372" s="34"/>
      <c r="D372" s="35" t="s">
        <v>42</v>
      </c>
      <c r="E372" s="36">
        <v>2297.9</v>
      </c>
      <c r="F372" s="37">
        <v>0</v>
      </c>
      <c r="G372" s="36">
        <f t="shared" si="15"/>
        <v>2298</v>
      </c>
      <c r="H372" s="38" t="s">
        <v>9</v>
      </c>
      <c r="I372">
        <v>0.6</v>
      </c>
      <c r="J372">
        <v>0.75</v>
      </c>
      <c r="K372" s="40">
        <f t="shared" si="16"/>
        <v>3102.3</v>
      </c>
      <c r="L372" s="41"/>
      <c r="M372" s="32"/>
    </row>
    <row r="373" spans="1:13" s="33" customFormat="1">
      <c r="A373" s="34"/>
      <c r="B373" s="34"/>
      <c r="C373" s="34"/>
      <c r="D373" s="35" t="s">
        <v>47</v>
      </c>
      <c r="E373" s="36">
        <v>370.26</v>
      </c>
      <c r="F373" s="37">
        <v>0</v>
      </c>
      <c r="G373" s="36">
        <f t="shared" si="15"/>
        <v>371</v>
      </c>
      <c r="H373" s="38" t="s">
        <v>9</v>
      </c>
      <c r="I373">
        <v>0.6</v>
      </c>
      <c r="J373">
        <v>0.75</v>
      </c>
      <c r="K373" s="40">
        <f t="shared" si="16"/>
        <v>500.85</v>
      </c>
      <c r="L373" s="41"/>
      <c r="M373" s="32"/>
    </row>
    <row r="374" spans="1:13" s="33" customFormat="1">
      <c r="A374" s="34"/>
      <c r="B374" s="34"/>
      <c r="C374" s="34"/>
      <c r="D374" s="35" t="s">
        <v>44</v>
      </c>
      <c r="E374" s="36">
        <v>231.68</v>
      </c>
      <c r="F374" s="37">
        <v>0</v>
      </c>
      <c r="G374" s="36">
        <f t="shared" si="15"/>
        <v>232</v>
      </c>
      <c r="H374" s="38" t="s">
        <v>9</v>
      </c>
      <c r="I374">
        <v>0.6</v>
      </c>
      <c r="J374">
        <v>0.75</v>
      </c>
      <c r="K374" s="40">
        <f t="shared" si="16"/>
        <v>313.20000000000005</v>
      </c>
      <c r="L374" s="41"/>
      <c r="M374" s="32"/>
    </row>
    <row r="375" spans="1:13" s="33" customFormat="1">
      <c r="A375" s="34"/>
      <c r="B375" s="34"/>
      <c r="C375" s="34"/>
      <c r="D375" s="35" t="s">
        <v>70</v>
      </c>
      <c r="E375" s="36">
        <v>471.46</v>
      </c>
      <c r="F375" s="37">
        <v>0</v>
      </c>
      <c r="G375" s="36">
        <f t="shared" si="15"/>
        <v>472</v>
      </c>
      <c r="H375" s="38" t="s">
        <v>9</v>
      </c>
      <c r="I375" s="39"/>
      <c r="J375" s="39"/>
      <c r="K375" s="40">
        <f t="shared" si="16"/>
        <v>0</v>
      </c>
      <c r="L375" s="41"/>
      <c r="M375" s="32"/>
    </row>
    <row r="376" spans="1:13" s="33" customFormat="1">
      <c r="A376" s="34"/>
      <c r="B376" s="34"/>
      <c r="C376" s="34"/>
      <c r="D376" s="35" t="s">
        <v>45</v>
      </c>
      <c r="E376" s="36">
        <v>604.04999999999995</v>
      </c>
      <c r="F376" s="37">
        <v>0</v>
      </c>
      <c r="G376" s="36">
        <f t="shared" si="15"/>
        <v>605</v>
      </c>
      <c r="H376" s="38" t="s">
        <v>9</v>
      </c>
      <c r="I376">
        <v>0.6</v>
      </c>
      <c r="J376">
        <v>0.85</v>
      </c>
      <c r="K376" s="40">
        <f t="shared" si="16"/>
        <v>877.25</v>
      </c>
      <c r="L376" s="41"/>
      <c r="M376" s="32"/>
    </row>
    <row r="377" spans="1:13" s="33" customFormat="1">
      <c r="A377" s="34"/>
      <c r="B377" s="34"/>
      <c r="C377" s="34"/>
      <c r="D377" s="35"/>
      <c r="E377" s="36"/>
      <c r="F377" s="37"/>
      <c r="G377" s="36"/>
      <c r="H377" s="38"/>
      <c r="I377" s="39"/>
      <c r="J377" s="39"/>
      <c r="K377" s="40"/>
      <c r="L377" s="41"/>
      <c r="M377" s="32"/>
    </row>
    <row r="378" spans="1:13" s="33" customFormat="1">
      <c r="A378" s="34"/>
      <c r="B378" s="34"/>
      <c r="C378" s="34"/>
      <c r="D378" s="81" t="s">
        <v>113</v>
      </c>
      <c r="E378" s="36"/>
      <c r="F378" s="37"/>
      <c r="G378" s="36"/>
      <c r="H378" s="38"/>
      <c r="I378" s="39"/>
      <c r="J378" s="39"/>
      <c r="K378" s="40"/>
      <c r="L378" s="41"/>
      <c r="M378" s="32"/>
    </row>
    <row r="379" spans="1:13" s="33" customFormat="1">
      <c r="A379" s="34"/>
      <c r="B379" s="34"/>
      <c r="C379" s="34"/>
      <c r="D379" s="35" t="s">
        <v>114</v>
      </c>
      <c r="E379" s="36">
        <v>369.90000000000003</v>
      </c>
      <c r="F379" s="37">
        <v>0</v>
      </c>
      <c r="G379" s="36">
        <f t="shared" si="15"/>
        <v>370</v>
      </c>
      <c r="H379" s="38" t="s">
        <v>9</v>
      </c>
      <c r="I379" s="39"/>
      <c r="J379" s="39"/>
      <c r="K379" s="40">
        <f t="shared" si="16"/>
        <v>0</v>
      </c>
      <c r="L379" s="41"/>
      <c r="M379" s="32"/>
    </row>
    <row r="380" spans="1:13" s="33" customFormat="1">
      <c r="A380" s="34"/>
      <c r="B380" s="34"/>
      <c r="C380" s="34"/>
      <c r="D380" s="35" t="s">
        <v>115</v>
      </c>
      <c r="E380" s="36">
        <v>997.19999999999993</v>
      </c>
      <c r="F380" s="37">
        <v>0</v>
      </c>
      <c r="G380" s="36">
        <f t="shared" si="15"/>
        <v>998</v>
      </c>
      <c r="H380" s="38" t="s">
        <v>9</v>
      </c>
      <c r="I380" s="39"/>
      <c r="J380" s="39"/>
      <c r="K380" s="40">
        <f t="shared" si="16"/>
        <v>0</v>
      </c>
      <c r="L380" s="41"/>
      <c r="M380" s="32"/>
    </row>
    <row r="381" spans="1:13" s="33" customFormat="1">
      <c r="A381" s="34"/>
      <c r="B381" s="34"/>
      <c r="C381" s="34"/>
      <c r="D381" s="35" t="s">
        <v>116</v>
      </c>
      <c r="E381" s="36">
        <v>2469</v>
      </c>
      <c r="F381" s="37">
        <v>0</v>
      </c>
      <c r="G381" s="36">
        <f t="shared" si="15"/>
        <v>2469</v>
      </c>
      <c r="H381" s="38" t="s">
        <v>9</v>
      </c>
      <c r="I381" s="39"/>
      <c r="J381" s="39"/>
      <c r="K381" s="40">
        <f t="shared" si="16"/>
        <v>0</v>
      </c>
      <c r="L381" s="41"/>
      <c r="M381" s="32"/>
    </row>
    <row r="382" spans="1:13" s="33" customFormat="1" ht="31.5">
      <c r="A382" s="34"/>
      <c r="B382" s="34"/>
      <c r="C382" s="34"/>
      <c r="D382" s="35" t="s">
        <v>117</v>
      </c>
      <c r="E382" s="36">
        <v>1447.9849999999999</v>
      </c>
      <c r="F382" s="37">
        <v>0</v>
      </c>
      <c r="G382" s="36">
        <f t="shared" si="15"/>
        <v>1448</v>
      </c>
      <c r="H382" s="38" t="s">
        <v>9</v>
      </c>
      <c r="I382" s="39"/>
      <c r="J382" s="39"/>
      <c r="K382" s="40">
        <f t="shared" si="16"/>
        <v>0</v>
      </c>
      <c r="L382" s="41"/>
      <c r="M382" s="32"/>
    </row>
    <row r="383" spans="1:13" s="33" customFormat="1">
      <c r="A383" s="34"/>
      <c r="B383" s="34"/>
      <c r="C383" s="34"/>
      <c r="D383" s="35" t="s">
        <v>118</v>
      </c>
      <c r="E383" s="36">
        <v>186.21</v>
      </c>
      <c r="F383" s="37">
        <v>0</v>
      </c>
      <c r="G383" s="36">
        <f t="shared" si="15"/>
        <v>187</v>
      </c>
      <c r="H383" s="38" t="s">
        <v>9</v>
      </c>
      <c r="I383" s="39"/>
      <c r="J383" s="39"/>
      <c r="K383" s="40">
        <f t="shared" si="16"/>
        <v>0</v>
      </c>
      <c r="L383" s="41"/>
      <c r="M383" s="32"/>
    </row>
    <row r="384" spans="1:13" s="33" customFormat="1">
      <c r="A384" s="34"/>
      <c r="B384" s="34"/>
      <c r="C384" s="34"/>
      <c r="D384" s="35" t="s">
        <v>116</v>
      </c>
      <c r="E384" s="36">
        <v>2295.86</v>
      </c>
      <c r="F384" s="37">
        <v>0</v>
      </c>
      <c r="G384" s="36">
        <f t="shared" si="15"/>
        <v>2296</v>
      </c>
      <c r="H384" s="38" t="s">
        <v>9</v>
      </c>
      <c r="I384" s="39"/>
      <c r="J384" s="39"/>
      <c r="K384" s="40">
        <f t="shared" si="16"/>
        <v>0</v>
      </c>
      <c r="L384" s="41"/>
      <c r="M384" s="32"/>
    </row>
    <row r="385" spans="1:13" s="33" customFormat="1">
      <c r="A385" s="34"/>
      <c r="B385" s="34"/>
      <c r="C385" s="34"/>
      <c r="D385" s="35"/>
      <c r="E385" s="36"/>
      <c r="F385" s="37"/>
      <c r="G385" s="36"/>
      <c r="H385" s="38"/>
      <c r="I385" s="39"/>
      <c r="J385" s="39"/>
      <c r="K385" s="40"/>
      <c r="L385" s="41"/>
      <c r="M385" s="32"/>
    </row>
    <row r="386" spans="1:13" s="33" customFormat="1">
      <c r="A386" s="34"/>
      <c r="B386" s="34"/>
      <c r="C386" s="34"/>
      <c r="D386" s="81" t="s">
        <v>119</v>
      </c>
      <c r="E386" s="36"/>
      <c r="F386" s="37"/>
      <c r="G386" s="36"/>
      <c r="H386" s="38"/>
      <c r="I386" s="39"/>
      <c r="J386" s="39"/>
      <c r="K386" s="40"/>
      <c r="L386" s="41"/>
      <c r="M386" s="32"/>
    </row>
    <row r="387" spans="1:13" s="33" customFormat="1">
      <c r="A387" s="34"/>
      <c r="B387" s="34"/>
      <c r="C387" s="34"/>
      <c r="D387" s="35" t="s">
        <v>120</v>
      </c>
      <c r="E387" s="36">
        <v>1974.96</v>
      </c>
      <c r="F387" s="37">
        <v>0</v>
      </c>
      <c r="G387" s="36">
        <f t="shared" si="15"/>
        <v>1975</v>
      </c>
      <c r="H387" s="38" t="s">
        <v>9</v>
      </c>
      <c r="I387" s="39"/>
      <c r="J387" s="39"/>
      <c r="K387" s="40">
        <f t="shared" si="16"/>
        <v>0</v>
      </c>
      <c r="L387" s="41"/>
      <c r="M387" s="32"/>
    </row>
    <row r="388" spans="1:13" s="33" customFormat="1">
      <c r="A388" s="34"/>
      <c r="B388" s="34"/>
      <c r="C388" s="34"/>
      <c r="D388" s="35" t="s">
        <v>121</v>
      </c>
      <c r="E388" s="36">
        <v>332.64</v>
      </c>
      <c r="F388" s="37">
        <v>0</v>
      </c>
      <c r="G388" s="36">
        <f t="shared" si="15"/>
        <v>333</v>
      </c>
      <c r="H388" s="38" t="s">
        <v>9</v>
      </c>
      <c r="I388" s="39"/>
      <c r="J388" s="39"/>
      <c r="K388" s="40">
        <f t="shared" si="16"/>
        <v>0</v>
      </c>
      <c r="L388" s="41"/>
      <c r="M388" s="32"/>
    </row>
    <row r="389" spans="1:13" s="33" customFormat="1">
      <c r="A389" s="34"/>
      <c r="B389" s="34"/>
      <c r="C389" s="34"/>
      <c r="D389" s="35" t="s">
        <v>122</v>
      </c>
      <c r="E389" s="36">
        <v>1734.04</v>
      </c>
      <c r="F389" s="37">
        <v>0</v>
      </c>
      <c r="G389" s="36">
        <f t="shared" si="15"/>
        <v>1735</v>
      </c>
      <c r="H389" s="38" t="s">
        <v>9</v>
      </c>
      <c r="I389" s="39"/>
      <c r="J389" s="39"/>
      <c r="K389" s="40">
        <f t="shared" si="16"/>
        <v>0</v>
      </c>
      <c r="L389" s="41"/>
      <c r="M389" s="32"/>
    </row>
    <row r="390" spans="1:13" s="33" customFormat="1">
      <c r="A390" s="34"/>
      <c r="B390" s="34"/>
      <c r="C390" s="34"/>
      <c r="D390" s="35" t="s">
        <v>118</v>
      </c>
      <c r="E390" s="36">
        <v>218.44</v>
      </c>
      <c r="F390" s="37">
        <v>0</v>
      </c>
      <c r="G390" s="36">
        <f t="shared" si="15"/>
        <v>219</v>
      </c>
      <c r="H390" s="38" t="s">
        <v>9</v>
      </c>
      <c r="I390" s="39"/>
      <c r="J390" s="39"/>
      <c r="K390" s="40">
        <f t="shared" si="16"/>
        <v>0</v>
      </c>
      <c r="L390" s="41"/>
      <c r="M390" s="32"/>
    </row>
    <row r="391" spans="1:13" s="33" customFormat="1">
      <c r="A391" s="34"/>
      <c r="B391" s="34"/>
      <c r="C391" s="34"/>
      <c r="D391" s="35"/>
      <c r="E391" s="36"/>
      <c r="F391" s="37"/>
      <c r="G391" s="36"/>
      <c r="H391" s="38"/>
      <c r="I391" s="39"/>
      <c r="J391" s="39"/>
      <c r="K391" s="40"/>
      <c r="L391" s="41"/>
      <c r="M391" s="32"/>
    </row>
    <row r="392" spans="1:13" s="33" customFormat="1">
      <c r="A392" s="34"/>
      <c r="B392" s="34"/>
      <c r="C392" s="34"/>
      <c r="D392" s="81" t="s">
        <v>123</v>
      </c>
      <c r="E392" s="36"/>
      <c r="F392" s="37"/>
      <c r="G392" s="36"/>
      <c r="H392" s="38"/>
      <c r="I392" s="39"/>
      <c r="J392" s="39"/>
      <c r="K392" s="40"/>
      <c r="L392" s="41"/>
      <c r="M392" s="32"/>
    </row>
    <row r="393" spans="1:13" s="33" customFormat="1">
      <c r="A393" s="34"/>
      <c r="B393" s="34"/>
      <c r="C393" s="34"/>
      <c r="D393" s="35" t="s">
        <v>124</v>
      </c>
      <c r="E393" s="36">
        <v>206.61500000000001</v>
      </c>
      <c r="F393" s="37">
        <v>0</v>
      </c>
      <c r="G393" s="36">
        <f t="shared" si="15"/>
        <v>207</v>
      </c>
      <c r="H393" s="38" t="s">
        <v>9</v>
      </c>
      <c r="I393" s="39"/>
      <c r="J393" s="39"/>
      <c r="K393" s="40">
        <f t="shared" si="16"/>
        <v>0</v>
      </c>
      <c r="L393" s="41"/>
      <c r="M393" s="32"/>
    </row>
    <row r="394" spans="1:13" s="33" customFormat="1">
      <c r="A394" s="34"/>
      <c r="B394" s="34"/>
      <c r="C394" s="34"/>
      <c r="D394" s="35" t="s">
        <v>125</v>
      </c>
      <c r="E394" s="36">
        <v>2014.3200000000002</v>
      </c>
      <c r="F394" s="37">
        <v>0</v>
      </c>
      <c r="G394" s="36">
        <f t="shared" si="15"/>
        <v>2015</v>
      </c>
      <c r="H394" s="38" t="s">
        <v>9</v>
      </c>
      <c r="I394" s="39"/>
      <c r="J394" s="39"/>
      <c r="K394" s="40">
        <f t="shared" si="16"/>
        <v>0</v>
      </c>
      <c r="L394" s="41"/>
      <c r="M394" s="32"/>
    </row>
    <row r="395" spans="1:13" s="33" customFormat="1" ht="31.5">
      <c r="A395" s="34"/>
      <c r="B395" s="34"/>
      <c r="C395" s="34"/>
      <c r="D395" s="35" t="s">
        <v>126</v>
      </c>
      <c r="E395" s="36">
        <v>267.3</v>
      </c>
      <c r="F395" s="37">
        <v>0</v>
      </c>
      <c r="G395" s="36">
        <f t="shared" si="15"/>
        <v>268</v>
      </c>
      <c r="H395" s="38" t="s">
        <v>9</v>
      </c>
      <c r="I395" s="39"/>
      <c r="J395" s="39"/>
      <c r="K395" s="40">
        <f t="shared" si="16"/>
        <v>0</v>
      </c>
      <c r="L395" s="41"/>
      <c r="M395" s="32"/>
    </row>
    <row r="396" spans="1:13" s="33" customFormat="1">
      <c r="A396" s="34"/>
      <c r="B396" s="34"/>
      <c r="C396" s="34"/>
      <c r="D396" s="35" t="s">
        <v>118</v>
      </c>
      <c r="E396" s="36">
        <v>195.52</v>
      </c>
      <c r="F396" s="37">
        <v>0</v>
      </c>
      <c r="G396" s="36">
        <f t="shared" si="15"/>
        <v>196</v>
      </c>
      <c r="H396" s="38" t="s">
        <v>9</v>
      </c>
      <c r="I396" s="39"/>
      <c r="J396" s="39"/>
      <c r="K396" s="40">
        <f t="shared" si="16"/>
        <v>0</v>
      </c>
      <c r="L396" s="41"/>
      <c r="M396" s="32"/>
    </row>
    <row r="397" spans="1:13" s="33" customFormat="1">
      <c r="A397" s="34"/>
      <c r="B397" s="34"/>
      <c r="C397" s="34"/>
      <c r="D397" s="35"/>
      <c r="E397" s="36"/>
      <c r="F397" s="37"/>
      <c r="G397" s="36"/>
      <c r="H397" s="38"/>
      <c r="I397" s="39"/>
      <c r="J397" s="39"/>
      <c r="K397" s="40"/>
      <c r="L397" s="41"/>
      <c r="M397" s="32"/>
    </row>
    <row r="398" spans="1:13" s="33" customFormat="1">
      <c r="A398" s="34"/>
      <c r="B398" s="34"/>
      <c r="C398" s="34"/>
      <c r="D398" s="81" t="s">
        <v>127</v>
      </c>
      <c r="E398" s="36"/>
      <c r="F398" s="37"/>
      <c r="G398" s="36"/>
      <c r="H398" s="38"/>
      <c r="I398" s="39"/>
      <c r="J398" s="39"/>
      <c r="K398" s="40"/>
      <c r="L398" s="41"/>
      <c r="M398" s="32"/>
    </row>
    <row r="399" spans="1:13" s="33" customFormat="1">
      <c r="A399" s="34"/>
      <c r="B399" s="34"/>
      <c r="C399" s="34"/>
      <c r="D399" s="35" t="s">
        <v>118</v>
      </c>
      <c r="E399" s="36">
        <v>193.31</v>
      </c>
      <c r="F399" s="37">
        <v>0</v>
      </c>
      <c r="G399" s="36">
        <f t="shared" si="15"/>
        <v>194</v>
      </c>
      <c r="H399" s="38" t="s">
        <v>9</v>
      </c>
      <c r="I399" s="39"/>
      <c r="J399" s="39"/>
      <c r="K399" s="40">
        <f t="shared" si="16"/>
        <v>0</v>
      </c>
      <c r="L399" s="41"/>
      <c r="M399" s="32"/>
    </row>
    <row r="400" spans="1:13" s="33" customFormat="1">
      <c r="A400" s="34"/>
      <c r="B400" s="34"/>
      <c r="C400" s="34"/>
      <c r="D400" s="35" t="s">
        <v>128</v>
      </c>
      <c r="E400" s="36">
        <v>2246.58</v>
      </c>
      <c r="F400" s="37">
        <v>0</v>
      </c>
      <c r="G400" s="36">
        <f t="shared" si="15"/>
        <v>2247</v>
      </c>
      <c r="H400" s="38" t="s">
        <v>9</v>
      </c>
      <c r="I400" s="39"/>
      <c r="J400" s="39"/>
      <c r="K400" s="40">
        <f t="shared" si="16"/>
        <v>0</v>
      </c>
      <c r="L400" s="41"/>
      <c r="M400" s="32"/>
    </row>
    <row r="401" spans="1:13" s="33" customFormat="1">
      <c r="A401" s="34"/>
      <c r="B401" s="34"/>
      <c r="C401" s="34"/>
      <c r="D401" s="35" t="s">
        <v>129</v>
      </c>
      <c r="E401" s="36">
        <v>167.47499999999999</v>
      </c>
      <c r="F401" s="37">
        <v>0</v>
      </c>
      <c r="G401" s="36">
        <f t="shared" si="15"/>
        <v>168</v>
      </c>
      <c r="H401" s="38" t="s">
        <v>9</v>
      </c>
      <c r="I401" s="39"/>
      <c r="J401" s="39"/>
      <c r="K401" s="40">
        <f t="shared" si="16"/>
        <v>0</v>
      </c>
      <c r="L401" s="41"/>
      <c r="M401" s="32"/>
    </row>
    <row r="402" spans="1:13" s="33" customFormat="1">
      <c r="A402" s="34"/>
      <c r="B402" s="34"/>
      <c r="C402" s="34"/>
      <c r="D402" s="35" t="s">
        <v>130</v>
      </c>
      <c r="E402" s="36">
        <v>1093.5</v>
      </c>
      <c r="F402" s="37">
        <v>0</v>
      </c>
      <c r="G402" s="36">
        <f t="shared" si="15"/>
        <v>1094</v>
      </c>
      <c r="H402" s="38" t="s">
        <v>9</v>
      </c>
      <c r="I402" s="39"/>
      <c r="J402" s="39"/>
      <c r="K402" s="40">
        <f t="shared" si="16"/>
        <v>0</v>
      </c>
      <c r="L402" s="41"/>
      <c r="M402" s="32"/>
    </row>
    <row r="403" spans="1:13" s="33" customFormat="1" ht="31.5">
      <c r="A403" s="34"/>
      <c r="B403" s="34"/>
      <c r="C403" s="34"/>
      <c r="D403" s="35" t="s">
        <v>131</v>
      </c>
      <c r="E403" s="36">
        <v>1164.5999999999999</v>
      </c>
      <c r="F403" s="37">
        <v>0</v>
      </c>
      <c r="G403" s="36">
        <f t="shared" si="15"/>
        <v>1165</v>
      </c>
      <c r="H403" s="38" t="s">
        <v>9</v>
      </c>
      <c r="I403" s="39"/>
      <c r="J403" s="39"/>
      <c r="K403" s="40">
        <f t="shared" si="16"/>
        <v>0</v>
      </c>
      <c r="L403" s="41"/>
      <c r="M403" s="32"/>
    </row>
    <row r="404" spans="1:13" s="33" customFormat="1">
      <c r="A404" s="34"/>
      <c r="B404" s="34"/>
      <c r="C404" s="34"/>
      <c r="D404" s="35"/>
      <c r="E404" s="36"/>
      <c r="F404" s="37"/>
      <c r="G404" s="36"/>
      <c r="H404" s="38"/>
      <c r="I404" s="39"/>
      <c r="J404" s="39"/>
      <c r="K404" s="40"/>
      <c r="L404" s="41"/>
      <c r="M404" s="32"/>
    </row>
    <row r="405" spans="1:13" s="33" customFormat="1">
      <c r="A405" s="34"/>
      <c r="B405" s="34"/>
      <c r="C405" s="34"/>
      <c r="D405" s="35"/>
      <c r="E405" s="36"/>
      <c r="F405" s="37"/>
      <c r="G405" s="36"/>
      <c r="H405" s="38"/>
      <c r="I405" s="39"/>
      <c r="J405" s="39"/>
      <c r="K405" s="40"/>
      <c r="L405" s="41"/>
      <c r="M405" s="32"/>
    </row>
    <row r="406" spans="1:13" s="33" customFormat="1">
      <c r="A406" s="34"/>
      <c r="B406" s="34"/>
      <c r="C406" s="34"/>
      <c r="D406" s="81" t="s">
        <v>132</v>
      </c>
      <c r="E406" s="36"/>
      <c r="F406" s="37">
        <v>0</v>
      </c>
      <c r="G406" s="36">
        <f t="shared" si="15"/>
        <v>0</v>
      </c>
      <c r="H406" s="38" t="s">
        <v>9</v>
      </c>
      <c r="I406" s="39"/>
      <c r="J406" s="39"/>
      <c r="K406" s="40">
        <f t="shared" si="16"/>
        <v>0</v>
      </c>
      <c r="L406" s="41"/>
      <c r="M406" s="32"/>
    </row>
    <row r="407" spans="1:13" s="33" customFormat="1">
      <c r="A407" s="34"/>
      <c r="B407" s="34"/>
      <c r="C407" s="34"/>
      <c r="D407" s="35" t="s">
        <v>133</v>
      </c>
      <c r="E407" s="36">
        <v>9947.94</v>
      </c>
      <c r="F407" s="37">
        <v>0</v>
      </c>
      <c r="G407" s="36">
        <f t="shared" si="15"/>
        <v>9948</v>
      </c>
      <c r="H407" s="38" t="s">
        <v>9</v>
      </c>
      <c r="I407" s="39"/>
      <c r="J407" s="39"/>
      <c r="K407" s="40">
        <f t="shared" si="16"/>
        <v>0</v>
      </c>
      <c r="L407" s="41"/>
      <c r="M407" s="32"/>
    </row>
    <row r="408" spans="1:13" s="33" customFormat="1">
      <c r="A408" s="34"/>
      <c r="B408" s="34"/>
      <c r="C408" s="34"/>
      <c r="D408" s="35" t="s">
        <v>134</v>
      </c>
      <c r="E408" s="36">
        <v>686.25</v>
      </c>
      <c r="F408" s="37">
        <v>0</v>
      </c>
      <c r="G408" s="36">
        <f t="shared" si="15"/>
        <v>687</v>
      </c>
      <c r="H408" s="38" t="s">
        <v>9</v>
      </c>
      <c r="I408" s="39"/>
      <c r="J408" s="39"/>
      <c r="K408" s="40">
        <f t="shared" si="16"/>
        <v>0</v>
      </c>
      <c r="L408" s="41"/>
      <c r="M408" s="32"/>
    </row>
    <row r="409" spans="1:13" s="33" customFormat="1">
      <c r="A409" s="34"/>
      <c r="B409" s="34"/>
      <c r="C409" s="34"/>
      <c r="D409" s="35"/>
      <c r="E409" s="36"/>
      <c r="F409" s="37">
        <v>0</v>
      </c>
      <c r="G409" s="36">
        <f t="shared" si="15"/>
        <v>0</v>
      </c>
      <c r="H409" s="38" t="s">
        <v>9</v>
      </c>
      <c r="I409" s="39"/>
      <c r="J409" s="39"/>
      <c r="K409" s="40">
        <f t="shared" si="16"/>
        <v>0</v>
      </c>
      <c r="L409" s="41"/>
      <c r="M409" s="32"/>
    </row>
    <row r="410" spans="1:13" s="33" customFormat="1">
      <c r="A410" s="34"/>
      <c r="B410" s="34"/>
      <c r="C410" s="34"/>
      <c r="D410" s="81" t="s">
        <v>135</v>
      </c>
      <c r="E410" s="36"/>
      <c r="F410" s="37">
        <v>0</v>
      </c>
      <c r="G410" s="36">
        <f t="shared" si="15"/>
        <v>0</v>
      </c>
      <c r="H410" s="38" t="s">
        <v>9</v>
      </c>
      <c r="I410" s="39"/>
      <c r="J410" s="39"/>
      <c r="K410" s="40">
        <f t="shared" si="16"/>
        <v>0</v>
      </c>
      <c r="L410" s="41"/>
      <c r="M410" s="32"/>
    </row>
    <row r="411" spans="1:13" s="33" customFormat="1">
      <c r="A411" s="34"/>
      <c r="B411" s="34"/>
      <c r="C411" s="34"/>
      <c r="D411" s="35" t="s">
        <v>136</v>
      </c>
      <c r="E411" s="36">
        <v>10209.74</v>
      </c>
      <c r="F411" s="37">
        <v>0</v>
      </c>
      <c r="G411" s="36">
        <f t="shared" si="15"/>
        <v>10210</v>
      </c>
      <c r="H411" s="38" t="s">
        <v>9</v>
      </c>
      <c r="I411" s="39"/>
      <c r="J411" s="39"/>
      <c r="K411" s="40">
        <f t="shared" si="16"/>
        <v>0</v>
      </c>
      <c r="L411" s="41"/>
      <c r="M411" s="32"/>
    </row>
    <row r="412" spans="1:13" s="33" customFormat="1">
      <c r="A412" s="34"/>
      <c r="B412" s="34"/>
      <c r="C412" s="34"/>
      <c r="D412" s="35" t="s">
        <v>134</v>
      </c>
      <c r="E412" s="36">
        <v>71.25</v>
      </c>
      <c r="F412" s="37">
        <v>0</v>
      </c>
      <c r="G412" s="36">
        <f t="shared" si="15"/>
        <v>72</v>
      </c>
      <c r="H412" s="38" t="s">
        <v>9</v>
      </c>
      <c r="I412" s="39"/>
      <c r="J412" s="39"/>
      <c r="K412" s="40">
        <f t="shared" si="16"/>
        <v>0</v>
      </c>
      <c r="L412" s="41"/>
      <c r="M412" s="32"/>
    </row>
    <row r="413" spans="1:13" s="33" customFormat="1">
      <c r="A413" s="34"/>
      <c r="B413" s="34"/>
      <c r="C413" s="34"/>
      <c r="D413" s="35"/>
      <c r="E413" s="36"/>
      <c r="F413" s="37">
        <v>0</v>
      </c>
      <c r="G413" s="36">
        <f t="shared" si="15"/>
        <v>0</v>
      </c>
      <c r="H413" s="38" t="s">
        <v>9</v>
      </c>
      <c r="I413" s="39"/>
      <c r="J413" s="39"/>
      <c r="K413" s="40">
        <f t="shared" si="16"/>
        <v>0</v>
      </c>
      <c r="L413" s="41"/>
      <c r="M413" s="32"/>
    </row>
    <row r="414" spans="1:13" s="33" customFormat="1">
      <c r="A414" s="34"/>
      <c r="B414" s="34"/>
      <c r="C414" s="34"/>
      <c r="D414" s="81" t="s">
        <v>137</v>
      </c>
      <c r="E414" s="36"/>
      <c r="F414" s="37">
        <v>0</v>
      </c>
      <c r="G414" s="36">
        <f t="shared" si="15"/>
        <v>0</v>
      </c>
      <c r="H414" s="38" t="s">
        <v>9</v>
      </c>
      <c r="I414" s="39"/>
      <c r="J414" s="39"/>
      <c r="K414" s="40">
        <f t="shared" si="16"/>
        <v>0</v>
      </c>
      <c r="L414" s="41"/>
      <c r="M414" s="32"/>
    </row>
    <row r="415" spans="1:13" s="33" customFormat="1">
      <c r="A415" s="34"/>
      <c r="B415" s="34"/>
      <c r="C415" s="34"/>
      <c r="D415" s="35" t="s">
        <v>136</v>
      </c>
      <c r="E415" s="36">
        <v>26153.119999999999</v>
      </c>
      <c r="F415" s="37">
        <v>0</v>
      </c>
      <c r="G415" s="36">
        <f t="shared" si="15"/>
        <v>26154</v>
      </c>
      <c r="H415" s="38" t="s">
        <v>9</v>
      </c>
      <c r="I415" s="39"/>
      <c r="J415" s="39"/>
      <c r="K415" s="40">
        <f t="shared" si="16"/>
        <v>0</v>
      </c>
      <c r="L415" s="41"/>
      <c r="M415" s="32"/>
    </row>
    <row r="416" spans="1:13" s="33" customFormat="1">
      <c r="A416" s="34"/>
      <c r="B416" s="34"/>
      <c r="C416" s="34"/>
      <c r="D416" s="35" t="s">
        <v>138</v>
      </c>
      <c r="E416" s="36">
        <v>760.5</v>
      </c>
      <c r="F416" s="37">
        <v>0</v>
      </c>
      <c r="G416" s="36">
        <f t="shared" ref="G416:G453" si="17">CEILING(E416*(1+F416),1)</f>
        <v>761</v>
      </c>
      <c r="H416" s="38" t="s">
        <v>9</v>
      </c>
      <c r="I416" s="39"/>
      <c r="J416" s="39"/>
      <c r="K416" s="40">
        <f t="shared" ref="K416:K453" si="18">(I416+J416)*G416</f>
        <v>0</v>
      </c>
      <c r="L416" s="41"/>
      <c r="M416" s="32"/>
    </row>
    <row r="417" spans="1:13" s="33" customFormat="1">
      <c r="A417" s="34"/>
      <c r="B417" s="34"/>
      <c r="C417" s="34"/>
      <c r="D417" s="35"/>
      <c r="E417" s="36"/>
      <c r="F417" s="37">
        <v>0</v>
      </c>
      <c r="G417" s="36">
        <f t="shared" si="17"/>
        <v>0</v>
      </c>
      <c r="H417" s="38" t="s">
        <v>9</v>
      </c>
      <c r="I417" s="39"/>
      <c r="J417" s="39"/>
      <c r="K417" s="40">
        <f t="shared" si="18"/>
        <v>0</v>
      </c>
      <c r="L417" s="41"/>
      <c r="M417" s="32"/>
    </row>
    <row r="418" spans="1:13" s="33" customFormat="1">
      <c r="A418" s="34"/>
      <c r="B418" s="34"/>
      <c r="C418" s="34"/>
      <c r="D418" s="81" t="s">
        <v>139</v>
      </c>
      <c r="E418" s="36"/>
      <c r="F418" s="37">
        <v>0</v>
      </c>
      <c r="G418" s="36">
        <f t="shared" si="17"/>
        <v>0</v>
      </c>
      <c r="H418" s="38" t="s">
        <v>9</v>
      </c>
      <c r="I418" s="39"/>
      <c r="J418" s="39"/>
      <c r="K418" s="40">
        <f t="shared" si="18"/>
        <v>0</v>
      </c>
      <c r="L418" s="41"/>
      <c r="M418" s="32"/>
    </row>
    <row r="419" spans="1:13" s="33" customFormat="1">
      <c r="A419" s="34"/>
      <c r="B419" s="34"/>
      <c r="C419" s="34"/>
      <c r="D419" s="35" t="s">
        <v>136</v>
      </c>
      <c r="E419" s="36">
        <v>33441.550000000003</v>
      </c>
      <c r="F419" s="37">
        <v>0</v>
      </c>
      <c r="G419" s="36">
        <f t="shared" si="17"/>
        <v>33442</v>
      </c>
      <c r="H419" s="38" t="s">
        <v>9</v>
      </c>
      <c r="I419" s="39"/>
      <c r="J419" s="39"/>
      <c r="K419" s="40">
        <f t="shared" si="18"/>
        <v>0</v>
      </c>
      <c r="L419" s="41"/>
      <c r="M419" s="32"/>
    </row>
    <row r="420" spans="1:13" s="33" customFormat="1">
      <c r="A420" s="34"/>
      <c r="B420" s="34"/>
      <c r="C420" s="34"/>
      <c r="D420" s="35"/>
      <c r="E420" s="36"/>
      <c r="F420" s="37">
        <v>0</v>
      </c>
      <c r="G420" s="36">
        <f t="shared" si="17"/>
        <v>0</v>
      </c>
      <c r="H420" s="38" t="s">
        <v>9</v>
      </c>
      <c r="I420" s="39"/>
      <c r="J420" s="39"/>
      <c r="K420" s="40">
        <f t="shared" si="18"/>
        <v>0</v>
      </c>
      <c r="L420" s="41"/>
      <c r="M420" s="32"/>
    </row>
    <row r="421" spans="1:13" s="33" customFormat="1">
      <c r="A421" s="34"/>
      <c r="B421" s="34"/>
      <c r="C421" s="34"/>
      <c r="D421" s="35"/>
      <c r="E421" s="36"/>
      <c r="F421" s="37">
        <v>0</v>
      </c>
      <c r="G421" s="36">
        <f t="shared" si="17"/>
        <v>0</v>
      </c>
      <c r="H421" s="38" t="s">
        <v>9</v>
      </c>
      <c r="I421" s="39"/>
      <c r="J421" s="39"/>
      <c r="K421" s="40">
        <f t="shared" si="18"/>
        <v>0</v>
      </c>
      <c r="L421" s="41"/>
      <c r="M421" s="32"/>
    </row>
    <row r="422" spans="1:13" s="33" customFormat="1">
      <c r="A422" s="34"/>
      <c r="B422" s="34"/>
      <c r="C422" s="34"/>
      <c r="D422" s="81" t="s">
        <v>140</v>
      </c>
      <c r="E422" s="36"/>
      <c r="F422" s="37">
        <v>0</v>
      </c>
      <c r="G422" s="36">
        <f t="shared" si="17"/>
        <v>0</v>
      </c>
      <c r="H422" s="38" t="s">
        <v>9</v>
      </c>
      <c r="I422" s="39"/>
      <c r="J422" s="39"/>
      <c r="K422" s="40">
        <f t="shared" si="18"/>
        <v>0</v>
      </c>
      <c r="L422" s="41"/>
      <c r="M422" s="32"/>
    </row>
    <row r="423" spans="1:13" s="33" customFormat="1">
      <c r="A423" s="34"/>
      <c r="B423" s="34"/>
      <c r="C423" s="34"/>
      <c r="D423" s="35" t="s">
        <v>141</v>
      </c>
      <c r="E423" s="36">
        <v>1400</v>
      </c>
      <c r="F423" s="37">
        <v>0</v>
      </c>
      <c r="G423" s="36">
        <f t="shared" si="17"/>
        <v>1400</v>
      </c>
      <c r="H423" s="38" t="s">
        <v>9</v>
      </c>
      <c r="I423" s="39"/>
      <c r="J423" s="39"/>
      <c r="K423" s="40">
        <f t="shared" si="18"/>
        <v>0</v>
      </c>
      <c r="L423" s="41"/>
      <c r="M423" s="32"/>
    </row>
    <row r="424" spans="1:13" s="33" customFormat="1">
      <c r="A424" s="34"/>
      <c r="B424" s="34"/>
      <c r="C424" s="34"/>
      <c r="D424" s="35"/>
      <c r="E424" s="36"/>
      <c r="F424" s="37">
        <v>0</v>
      </c>
      <c r="G424" s="36">
        <f t="shared" si="17"/>
        <v>0</v>
      </c>
      <c r="H424" s="38" t="s">
        <v>9</v>
      </c>
      <c r="I424" s="39"/>
      <c r="J424" s="39"/>
      <c r="K424" s="40">
        <f t="shared" si="18"/>
        <v>0</v>
      </c>
      <c r="L424" s="41"/>
      <c r="M424" s="32"/>
    </row>
    <row r="425" spans="1:13" s="33" customFormat="1">
      <c r="A425" s="34"/>
      <c r="B425" s="34"/>
      <c r="C425" s="34"/>
      <c r="D425" s="81" t="s">
        <v>142</v>
      </c>
      <c r="E425" s="36"/>
      <c r="F425" s="37">
        <v>0</v>
      </c>
      <c r="G425" s="36">
        <f t="shared" si="17"/>
        <v>0</v>
      </c>
      <c r="H425" s="38" t="s">
        <v>9</v>
      </c>
      <c r="I425" s="39"/>
      <c r="J425" s="39"/>
      <c r="K425" s="40">
        <f t="shared" si="18"/>
        <v>0</v>
      </c>
      <c r="L425" s="41"/>
      <c r="M425" s="32"/>
    </row>
    <row r="426" spans="1:13" s="33" customFormat="1">
      <c r="A426" s="34"/>
      <c r="B426" s="34"/>
      <c r="C426" s="34"/>
      <c r="D426" s="35" t="s">
        <v>143</v>
      </c>
      <c r="E426" s="36">
        <v>54350</v>
      </c>
      <c r="F426" s="37">
        <v>0</v>
      </c>
      <c r="G426" s="36">
        <f t="shared" si="17"/>
        <v>54350</v>
      </c>
      <c r="H426" s="38" t="s">
        <v>9</v>
      </c>
      <c r="I426" s="39"/>
      <c r="J426" s="39"/>
      <c r="K426" s="40">
        <f t="shared" si="18"/>
        <v>0</v>
      </c>
      <c r="L426" s="41"/>
      <c r="M426" s="32"/>
    </row>
    <row r="427" spans="1:13" s="33" customFormat="1">
      <c r="A427" s="34"/>
      <c r="B427" s="34"/>
      <c r="C427" s="34"/>
      <c r="D427" s="35" t="s">
        <v>144</v>
      </c>
      <c r="E427" s="36">
        <v>12835</v>
      </c>
      <c r="F427" s="37">
        <v>0</v>
      </c>
      <c r="G427" s="36">
        <f t="shared" si="17"/>
        <v>12835</v>
      </c>
      <c r="H427" s="38" t="s">
        <v>9</v>
      </c>
      <c r="I427" s="39"/>
      <c r="J427" s="39"/>
      <c r="K427" s="40">
        <f t="shared" si="18"/>
        <v>0</v>
      </c>
      <c r="L427" s="41"/>
      <c r="M427" s="32"/>
    </row>
    <row r="428" spans="1:13" s="33" customFormat="1">
      <c r="A428" s="34"/>
      <c r="B428" s="34"/>
      <c r="C428" s="34"/>
      <c r="D428" s="35" t="s">
        <v>145</v>
      </c>
      <c r="E428" s="36">
        <v>7509.7500000000009</v>
      </c>
      <c r="F428" s="37">
        <v>0</v>
      </c>
      <c r="G428" s="36">
        <f t="shared" si="17"/>
        <v>7510</v>
      </c>
      <c r="H428" s="38" t="s">
        <v>9</v>
      </c>
      <c r="I428" s="39"/>
      <c r="J428" s="39"/>
      <c r="K428" s="40">
        <f t="shared" si="18"/>
        <v>0</v>
      </c>
      <c r="L428" s="41"/>
      <c r="M428" s="32"/>
    </row>
    <row r="429" spans="1:13" s="33" customFormat="1">
      <c r="A429" s="34"/>
      <c r="B429" s="34"/>
      <c r="C429" s="34"/>
      <c r="D429" s="35"/>
      <c r="E429" s="36"/>
      <c r="F429" s="37">
        <v>0</v>
      </c>
      <c r="G429" s="36">
        <f t="shared" si="17"/>
        <v>0</v>
      </c>
      <c r="H429" s="38" t="s">
        <v>9</v>
      </c>
      <c r="I429" s="39"/>
      <c r="J429" s="39"/>
      <c r="K429" s="40">
        <f t="shared" si="18"/>
        <v>0</v>
      </c>
      <c r="L429" s="41"/>
      <c r="M429" s="32"/>
    </row>
    <row r="430" spans="1:13" s="33" customFormat="1">
      <c r="A430" s="34"/>
      <c r="B430" s="34"/>
      <c r="C430" s="34"/>
      <c r="D430" s="81" t="s">
        <v>146</v>
      </c>
      <c r="E430" s="36"/>
      <c r="F430" s="37">
        <v>0</v>
      </c>
      <c r="G430" s="36">
        <f t="shared" si="17"/>
        <v>0</v>
      </c>
      <c r="H430" s="38" t="s">
        <v>9</v>
      </c>
      <c r="I430" s="39"/>
      <c r="J430" s="39"/>
      <c r="K430" s="40">
        <f t="shared" si="18"/>
        <v>0</v>
      </c>
      <c r="L430" s="41"/>
      <c r="M430" s="32"/>
    </row>
    <row r="431" spans="1:13" s="33" customFormat="1" ht="31.5">
      <c r="A431" s="34"/>
      <c r="B431" s="34"/>
      <c r="C431" s="34"/>
      <c r="D431" s="35" t="s">
        <v>147</v>
      </c>
      <c r="E431" s="36">
        <v>53270</v>
      </c>
      <c r="F431" s="37">
        <v>0</v>
      </c>
      <c r="G431" s="36">
        <f t="shared" si="17"/>
        <v>53270</v>
      </c>
      <c r="H431" s="38" t="s">
        <v>9</v>
      </c>
      <c r="I431">
        <v>0.6</v>
      </c>
      <c r="J431">
        <v>0.85</v>
      </c>
      <c r="K431" s="40">
        <f t="shared" si="18"/>
        <v>77241.5</v>
      </c>
      <c r="L431" s="41"/>
      <c r="M431" s="32"/>
    </row>
    <row r="432" spans="1:13" s="33" customFormat="1">
      <c r="A432" s="34"/>
      <c r="B432" s="34"/>
      <c r="C432" s="34"/>
      <c r="D432" s="35" t="s">
        <v>70</v>
      </c>
      <c r="E432" s="36">
        <v>25929.225000000002</v>
      </c>
      <c r="F432" s="37">
        <v>0</v>
      </c>
      <c r="G432" s="36">
        <f t="shared" si="17"/>
        <v>25930</v>
      </c>
      <c r="H432" s="38" t="s">
        <v>9</v>
      </c>
      <c r="I432" s="39"/>
      <c r="J432" s="39"/>
      <c r="K432" s="40">
        <f t="shared" si="18"/>
        <v>0</v>
      </c>
      <c r="L432" s="41"/>
      <c r="M432" s="32"/>
    </row>
    <row r="433" spans="1:13" s="33" customFormat="1">
      <c r="A433" s="34"/>
      <c r="B433" s="34"/>
      <c r="C433" s="34"/>
      <c r="D433" s="35" t="s">
        <v>148</v>
      </c>
      <c r="E433" s="36">
        <v>27102.825000000001</v>
      </c>
      <c r="F433" s="37">
        <v>0</v>
      </c>
      <c r="G433" s="36">
        <f t="shared" si="17"/>
        <v>27103</v>
      </c>
      <c r="H433" s="38" t="s">
        <v>9</v>
      </c>
      <c r="I433" s="39"/>
      <c r="J433" s="39"/>
      <c r="K433" s="40">
        <f t="shared" si="18"/>
        <v>0</v>
      </c>
      <c r="L433" s="41"/>
      <c r="M433" s="32"/>
    </row>
    <row r="434" spans="1:13" s="33" customFormat="1">
      <c r="A434" s="34"/>
      <c r="B434" s="34"/>
      <c r="C434" s="34"/>
      <c r="D434" s="35" t="s">
        <v>149</v>
      </c>
      <c r="E434" s="36">
        <v>8581.9500000000007</v>
      </c>
      <c r="F434" s="37">
        <v>0</v>
      </c>
      <c r="G434" s="36">
        <f t="shared" si="17"/>
        <v>8582</v>
      </c>
      <c r="H434" s="38" t="s">
        <v>9</v>
      </c>
      <c r="I434" s="39"/>
      <c r="J434" s="39"/>
      <c r="K434" s="40">
        <f t="shared" si="18"/>
        <v>0</v>
      </c>
      <c r="L434" s="41"/>
      <c r="M434" s="32"/>
    </row>
    <row r="435" spans="1:13" s="33" customFormat="1">
      <c r="A435" s="34"/>
      <c r="B435" s="34"/>
      <c r="C435" s="34"/>
      <c r="D435" s="35"/>
      <c r="E435" s="36"/>
      <c r="F435" s="37">
        <v>0</v>
      </c>
      <c r="G435" s="36">
        <f t="shared" si="17"/>
        <v>0</v>
      </c>
      <c r="H435" s="38" t="s">
        <v>9</v>
      </c>
      <c r="I435" s="39"/>
      <c r="J435" s="39"/>
      <c r="K435" s="40">
        <f t="shared" si="18"/>
        <v>0</v>
      </c>
      <c r="L435" s="41"/>
      <c r="M435" s="32"/>
    </row>
    <row r="436" spans="1:13" s="33" customFormat="1">
      <c r="A436" s="34"/>
      <c r="B436" s="34"/>
      <c r="C436" s="34"/>
      <c r="D436" s="81" t="s">
        <v>150</v>
      </c>
      <c r="E436" s="36"/>
      <c r="F436" s="37">
        <v>0</v>
      </c>
      <c r="G436" s="36">
        <f t="shared" si="17"/>
        <v>0</v>
      </c>
      <c r="H436" s="38" t="s">
        <v>9</v>
      </c>
      <c r="I436" s="39"/>
      <c r="J436" s="39"/>
      <c r="K436" s="40">
        <f t="shared" si="18"/>
        <v>0</v>
      </c>
      <c r="L436" s="41"/>
      <c r="M436" s="32"/>
    </row>
    <row r="437" spans="1:13" s="33" customFormat="1">
      <c r="A437" s="34"/>
      <c r="B437" s="34"/>
      <c r="C437" s="34"/>
      <c r="D437" s="35" t="s">
        <v>45</v>
      </c>
      <c r="E437" s="36">
        <v>7850</v>
      </c>
      <c r="F437" s="37">
        <v>0</v>
      </c>
      <c r="G437" s="36">
        <f t="shared" si="17"/>
        <v>7850</v>
      </c>
      <c r="H437" s="38" t="s">
        <v>9</v>
      </c>
      <c r="I437">
        <v>0.6</v>
      </c>
      <c r="J437">
        <v>0.85</v>
      </c>
      <c r="K437" s="40">
        <f t="shared" si="18"/>
        <v>11382.5</v>
      </c>
      <c r="L437" s="41"/>
      <c r="M437" s="32"/>
    </row>
    <row r="438" spans="1:13" s="33" customFormat="1">
      <c r="A438" s="34"/>
      <c r="B438" s="34"/>
      <c r="C438" s="34"/>
      <c r="D438" s="35" t="s">
        <v>151</v>
      </c>
      <c r="E438" s="36">
        <v>3260</v>
      </c>
      <c r="F438" s="37">
        <v>0</v>
      </c>
      <c r="G438" s="36">
        <f t="shared" si="17"/>
        <v>3260</v>
      </c>
      <c r="H438" s="38" t="s">
        <v>9</v>
      </c>
      <c r="I438" s="39"/>
      <c r="J438" s="39"/>
      <c r="K438" s="40">
        <f t="shared" si="18"/>
        <v>0</v>
      </c>
      <c r="L438" s="41"/>
      <c r="M438" s="32"/>
    </row>
    <row r="439" spans="1:13" s="33" customFormat="1">
      <c r="A439" s="34"/>
      <c r="B439" s="34"/>
      <c r="C439" s="34"/>
      <c r="D439" s="35" t="s">
        <v>152</v>
      </c>
      <c r="E439" s="36">
        <v>1083.75</v>
      </c>
      <c r="F439" s="37">
        <v>0</v>
      </c>
      <c r="G439" s="36">
        <f t="shared" si="17"/>
        <v>1084</v>
      </c>
      <c r="H439" s="38" t="s">
        <v>9</v>
      </c>
      <c r="I439" s="39"/>
      <c r="J439" s="39"/>
      <c r="K439" s="40">
        <f t="shared" si="18"/>
        <v>0</v>
      </c>
      <c r="L439" s="41"/>
      <c r="M439" s="32"/>
    </row>
    <row r="440" spans="1:13" s="33" customFormat="1">
      <c r="A440" s="34"/>
      <c r="B440" s="34"/>
      <c r="C440" s="34"/>
      <c r="D440" s="35" t="s">
        <v>148</v>
      </c>
      <c r="E440" s="36">
        <v>18558.134999999998</v>
      </c>
      <c r="F440" s="37">
        <v>0</v>
      </c>
      <c r="G440" s="36">
        <f t="shared" si="17"/>
        <v>18559</v>
      </c>
      <c r="H440" s="38" t="s">
        <v>9</v>
      </c>
      <c r="I440" s="39"/>
      <c r="J440" s="39"/>
      <c r="K440" s="40">
        <f t="shared" si="18"/>
        <v>0</v>
      </c>
      <c r="L440" s="41"/>
      <c r="M440" s="32"/>
    </row>
    <row r="441" spans="1:13" s="33" customFormat="1" ht="31.5">
      <c r="A441" s="34"/>
      <c r="B441" s="34"/>
      <c r="C441" s="34"/>
      <c r="D441" s="35" t="s">
        <v>153</v>
      </c>
      <c r="E441" s="36">
        <v>225.61499999999998</v>
      </c>
      <c r="F441" s="37">
        <v>0</v>
      </c>
      <c r="G441" s="36">
        <f t="shared" si="17"/>
        <v>226</v>
      </c>
      <c r="H441" s="38" t="s">
        <v>9</v>
      </c>
      <c r="I441" s="39"/>
      <c r="J441" s="39"/>
      <c r="K441" s="40">
        <f t="shared" si="18"/>
        <v>0</v>
      </c>
      <c r="L441" s="41"/>
      <c r="M441" s="32"/>
    </row>
    <row r="442" spans="1:13" s="33" customFormat="1">
      <c r="A442" s="34"/>
      <c r="B442" s="34"/>
      <c r="C442" s="34"/>
      <c r="D442" s="35"/>
      <c r="E442" s="36"/>
      <c r="F442" s="37">
        <v>0</v>
      </c>
      <c r="G442" s="36">
        <f t="shared" si="17"/>
        <v>0</v>
      </c>
      <c r="H442" s="38" t="s">
        <v>9</v>
      </c>
      <c r="I442" s="39"/>
      <c r="J442" s="39"/>
      <c r="K442" s="40">
        <f t="shared" si="18"/>
        <v>0</v>
      </c>
      <c r="L442" s="41"/>
      <c r="M442" s="32"/>
    </row>
    <row r="443" spans="1:13" s="33" customFormat="1">
      <c r="A443" s="34"/>
      <c r="B443" s="34"/>
      <c r="C443" s="34"/>
      <c r="D443" s="81" t="s">
        <v>154</v>
      </c>
      <c r="E443" s="36"/>
      <c r="F443" s="37">
        <v>0</v>
      </c>
      <c r="G443" s="36">
        <f t="shared" si="17"/>
        <v>0</v>
      </c>
      <c r="H443" s="38" t="s">
        <v>9</v>
      </c>
      <c r="I443" s="39"/>
      <c r="J443" s="39"/>
      <c r="K443" s="40">
        <f t="shared" si="18"/>
        <v>0</v>
      </c>
      <c r="L443" s="41"/>
      <c r="M443" s="32"/>
    </row>
    <row r="444" spans="1:13" s="33" customFormat="1">
      <c r="A444" s="34"/>
      <c r="B444" s="34"/>
      <c r="C444" s="34"/>
      <c r="D444" s="35" t="s">
        <v>148</v>
      </c>
      <c r="E444" s="36">
        <v>16126.2</v>
      </c>
      <c r="F444" s="37">
        <v>0</v>
      </c>
      <c r="G444" s="36">
        <f t="shared" si="17"/>
        <v>16127</v>
      </c>
      <c r="H444" s="38" t="s">
        <v>9</v>
      </c>
      <c r="I444" s="39"/>
      <c r="J444" s="39"/>
      <c r="K444" s="40">
        <f t="shared" si="18"/>
        <v>0</v>
      </c>
      <c r="L444" s="41"/>
      <c r="M444" s="32"/>
    </row>
    <row r="445" spans="1:13" s="33" customFormat="1">
      <c r="A445" s="34"/>
      <c r="B445" s="34"/>
      <c r="C445" s="34"/>
      <c r="D445" s="35" t="s">
        <v>155</v>
      </c>
      <c r="E445" s="36">
        <v>5175</v>
      </c>
      <c r="F445" s="37">
        <v>0</v>
      </c>
      <c r="G445" s="36">
        <f t="shared" si="17"/>
        <v>5175</v>
      </c>
      <c r="H445" s="38" t="s">
        <v>9</v>
      </c>
      <c r="I445">
        <v>0.6</v>
      </c>
      <c r="J445">
        <v>0.85</v>
      </c>
      <c r="K445" s="40">
        <f t="shared" si="18"/>
        <v>7503.75</v>
      </c>
      <c r="L445" s="41"/>
      <c r="M445" s="32"/>
    </row>
    <row r="446" spans="1:13" s="33" customFormat="1">
      <c r="A446" s="34"/>
      <c r="B446" s="34"/>
      <c r="C446" s="34"/>
      <c r="D446" s="35"/>
      <c r="E446" s="36"/>
      <c r="F446" s="37">
        <v>0</v>
      </c>
      <c r="G446" s="36">
        <f t="shared" si="17"/>
        <v>0</v>
      </c>
      <c r="H446" s="38" t="s">
        <v>9</v>
      </c>
      <c r="I446" s="39"/>
      <c r="J446" s="39"/>
      <c r="K446" s="40">
        <f t="shared" si="18"/>
        <v>0</v>
      </c>
      <c r="L446" s="41"/>
      <c r="M446" s="32"/>
    </row>
    <row r="447" spans="1:13" s="33" customFormat="1">
      <c r="A447" s="34"/>
      <c r="B447" s="34"/>
      <c r="C447" s="34"/>
      <c r="D447" s="81" t="s">
        <v>156</v>
      </c>
      <c r="E447" s="36"/>
      <c r="F447" s="37">
        <v>0</v>
      </c>
      <c r="G447" s="36">
        <f t="shared" si="17"/>
        <v>0</v>
      </c>
      <c r="H447" s="38" t="s">
        <v>9</v>
      </c>
      <c r="I447" s="39"/>
      <c r="J447" s="39"/>
      <c r="K447" s="40">
        <f t="shared" si="18"/>
        <v>0</v>
      </c>
      <c r="L447" s="41"/>
      <c r="M447" s="32"/>
    </row>
    <row r="448" spans="1:13" s="33" customFormat="1">
      <c r="A448" s="34"/>
      <c r="B448" s="34"/>
      <c r="C448" s="34"/>
      <c r="D448" s="35" t="s">
        <v>148</v>
      </c>
      <c r="E448" s="36">
        <v>16082.85</v>
      </c>
      <c r="F448" s="37">
        <v>0</v>
      </c>
      <c r="G448" s="36">
        <f t="shared" si="17"/>
        <v>16083</v>
      </c>
      <c r="H448" s="38" t="s">
        <v>9</v>
      </c>
      <c r="I448" s="39"/>
      <c r="J448" s="39"/>
      <c r="K448" s="40">
        <f t="shared" si="18"/>
        <v>0</v>
      </c>
      <c r="L448" s="41"/>
      <c r="M448" s="32"/>
    </row>
    <row r="449" spans="1:20" s="33" customFormat="1">
      <c r="A449" s="34"/>
      <c r="B449" s="34"/>
      <c r="C449" s="34"/>
      <c r="D449" s="35" t="s">
        <v>45</v>
      </c>
      <c r="E449" s="36">
        <v>5230</v>
      </c>
      <c r="F449" s="37">
        <v>0</v>
      </c>
      <c r="G449" s="36">
        <f t="shared" si="17"/>
        <v>5230</v>
      </c>
      <c r="H449" s="38" t="s">
        <v>9</v>
      </c>
      <c r="I449">
        <v>0.6</v>
      </c>
      <c r="J449">
        <v>0.85</v>
      </c>
      <c r="K449" s="40">
        <f t="shared" si="18"/>
        <v>7583.5</v>
      </c>
      <c r="L449" s="41"/>
      <c r="M449" s="32"/>
    </row>
    <row r="450" spans="1:20" s="33" customFormat="1">
      <c r="A450" s="34"/>
      <c r="B450" s="34"/>
      <c r="C450" s="34"/>
      <c r="D450" s="35"/>
      <c r="E450" s="36"/>
      <c r="F450" s="37">
        <v>0</v>
      </c>
      <c r="G450" s="36">
        <f t="shared" si="17"/>
        <v>0</v>
      </c>
      <c r="H450" s="38" t="s">
        <v>9</v>
      </c>
      <c r="I450" s="39"/>
      <c r="J450" s="39"/>
      <c r="K450" s="40">
        <f t="shared" si="18"/>
        <v>0</v>
      </c>
      <c r="L450" s="41"/>
      <c r="M450" s="32"/>
    </row>
    <row r="451" spans="1:20" s="33" customFormat="1">
      <c r="A451" s="34"/>
      <c r="B451" s="34"/>
      <c r="C451" s="34"/>
      <c r="D451" s="81" t="s">
        <v>157</v>
      </c>
      <c r="E451" s="36"/>
      <c r="F451" s="37">
        <v>0</v>
      </c>
      <c r="G451" s="36">
        <f t="shared" si="17"/>
        <v>0</v>
      </c>
      <c r="H451" s="38" t="s">
        <v>9</v>
      </c>
      <c r="I451" s="39"/>
      <c r="J451" s="39"/>
      <c r="K451" s="40">
        <f t="shared" si="18"/>
        <v>0</v>
      </c>
      <c r="L451" s="41"/>
      <c r="M451" s="32"/>
    </row>
    <row r="452" spans="1:20" s="33" customFormat="1">
      <c r="A452" s="34"/>
      <c r="B452" s="34"/>
      <c r="C452" s="34"/>
      <c r="D452" s="35" t="s">
        <v>148</v>
      </c>
      <c r="E452" s="36">
        <v>16090</v>
      </c>
      <c r="F452" s="37">
        <v>0</v>
      </c>
      <c r="G452" s="36">
        <f t="shared" si="17"/>
        <v>16090</v>
      </c>
      <c r="H452" s="38" t="s">
        <v>9</v>
      </c>
      <c r="I452" s="39"/>
      <c r="J452" s="39"/>
      <c r="K452" s="40">
        <f t="shared" si="18"/>
        <v>0</v>
      </c>
      <c r="L452" s="41"/>
      <c r="M452" s="32"/>
    </row>
    <row r="453" spans="1:20" s="33" customFormat="1">
      <c r="A453" s="34"/>
      <c r="B453" s="34"/>
      <c r="C453" s="34"/>
      <c r="D453" s="35" t="s">
        <v>45</v>
      </c>
      <c r="E453" s="36">
        <v>5230</v>
      </c>
      <c r="F453" s="37">
        <v>0</v>
      </c>
      <c r="G453" s="36">
        <f t="shared" si="17"/>
        <v>5230</v>
      </c>
      <c r="H453" s="38" t="s">
        <v>9</v>
      </c>
      <c r="I453">
        <v>0.6</v>
      </c>
      <c r="J453">
        <v>0.85</v>
      </c>
      <c r="K453" s="40">
        <f t="shared" si="18"/>
        <v>7583.5</v>
      </c>
      <c r="L453" s="41"/>
      <c r="M453" s="32"/>
    </row>
    <row r="454" spans="1:20" s="33" customFormat="1">
      <c r="A454" s="53"/>
      <c r="B454" s="49"/>
      <c r="C454" s="49"/>
      <c r="D454" s="54"/>
      <c r="E454" s="55"/>
      <c r="F454" s="56"/>
      <c r="G454" s="55"/>
      <c r="H454" s="57"/>
      <c r="I454" s="58"/>
      <c r="J454" s="58"/>
      <c r="K454" s="59"/>
      <c r="L454" s="60"/>
      <c r="M454" s="32"/>
    </row>
    <row r="455" spans="1:20" s="2" customFormat="1" ht="16.5" thickBot="1">
      <c r="A455" s="18" t="s">
        <v>5</v>
      </c>
      <c r="B455" s="50"/>
      <c r="C455" s="50"/>
      <c r="D455" s="19"/>
      <c r="E455" s="20"/>
      <c r="F455" s="20"/>
      <c r="G455" s="20"/>
      <c r="H455" s="21"/>
      <c r="I455" s="19"/>
      <c r="J455" s="19"/>
      <c r="K455" s="22">
        <f>SUM(K16:K453)</f>
        <v>821203.90000000026</v>
      </c>
      <c r="L455" s="22">
        <f>SUM(L16:L453)</f>
        <v>821203.90000000026</v>
      </c>
      <c r="M455" s="3"/>
      <c r="N455" s="3"/>
      <c r="O455" s="3"/>
      <c r="P455" s="3"/>
      <c r="Q455" s="3"/>
      <c r="R455" s="3"/>
      <c r="S455" s="3"/>
      <c r="T455" s="3"/>
    </row>
    <row r="456" spans="1:20" s="2" customFormat="1" ht="17.25" thickTop="1" thickBot="1">
      <c r="A456" s="18" t="s">
        <v>11</v>
      </c>
      <c r="B456" s="50"/>
      <c r="C456" s="50"/>
      <c r="D456" s="19"/>
      <c r="E456" s="20"/>
      <c r="F456" s="20"/>
      <c r="G456" s="20"/>
      <c r="H456" s="21"/>
      <c r="I456" s="106">
        <v>1.4999999999999999E-2</v>
      </c>
      <c r="J456" s="23"/>
      <c r="K456" s="24">
        <f>I456*K455</f>
        <v>12318.058500000003</v>
      </c>
      <c r="L456" s="25">
        <f>I456*L455</f>
        <v>12318.058500000003</v>
      </c>
      <c r="M456" s="3"/>
      <c r="N456" s="3"/>
      <c r="O456" s="3"/>
      <c r="P456" s="3"/>
      <c r="Q456" s="3"/>
      <c r="R456" s="3"/>
      <c r="S456" s="3"/>
      <c r="T456" s="3"/>
    </row>
    <row r="457" spans="1:20" s="2" customFormat="1" ht="17.25" thickTop="1" thickBot="1">
      <c r="A457" s="18" t="s">
        <v>8</v>
      </c>
      <c r="B457" s="50"/>
      <c r="C457" s="50"/>
      <c r="D457" s="19"/>
      <c r="E457" s="20"/>
      <c r="F457" s="20"/>
      <c r="G457" s="20"/>
      <c r="H457" s="21"/>
      <c r="I457" s="23">
        <v>0.24</v>
      </c>
      <c r="J457" s="23"/>
      <c r="K457" s="24">
        <f>I457*K455</f>
        <v>197088.93600000005</v>
      </c>
      <c r="L457" s="25">
        <f>I457*L455</f>
        <v>197088.93600000005</v>
      </c>
      <c r="M457" s="3"/>
      <c r="N457" s="3"/>
      <c r="O457" s="3"/>
      <c r="P457" s="3"/>
      <c r="Q457" s="3"/>
      <c r="R457" s="3"/>
      <c r="S457" s="3"/>
      <c r="T457" s="3"/>
    </row>
    <row r="458" spans="1:20" s="2" customFormat="1" ht="16.5" thickTop="1">
      <c r="A458" s="26" t="s">
        <v>6</v>
      </c>
      <c r="B458" s="51"/>
      <c r="C458" s="51"/>
      <c r="D458" s="27"/>
      <c r="E458" s="28"/>
      <c r="F458" s="28"/>
      <c r="G458" s="28"/>
      <c r="H458" s="29"/>
      <c r="I458" s="27"/>
      <c r="J458" s="27"/>
      <c r="K458" s="30">
        <f>SUM(K455:K457)</f>
        <v>1030610.8945000004</v>
      </c>
      <c r="L458" s="31">
        <f>SUM(L455:L457)</f>
        <v>1030610.8945000004</v>
      </c>
    </row>
    <row r="459" spans="1:20">
      <c r="A459" s="8"/>
      <c r="B459" s="11"/>
      <c r="C459" s="11"/>
      <c r="D459" s="9"/>
      <c r="E459" s="10"/>
      <c r="F459" s="10"/>
      <c r="G459" s="10"/>
      <c r="H459" s="11"/>
      <c r="I459" s="12"/>
      <c r="J459" s="12"/>
      <c r="K459" s="9"/>
      <c r="L459" s="16"/>
      <c r="M459" s="17"/>
    </row>
    <row r="460" spans="1:20">
      <c r="A460" s="8"/>
      <c r="B460" s="11"/>
      <c r="C460" s="11"/>
      <c r="D460" s="9"/>
      <c r="E460" s="10"/>
      <c r="F460" s="10"/>
      <c r="G460" s="10"/>
      <c r="H460" s="11"/>
      <c r="I460" s="12"/>
      <c r="J460" s="12"/>
      <c r="K460" s="9"/>
      <c r="L460" s="16"/>
      <c r="M460" s="17"/>
    </row>
    <row r="461" spans="1:20" ht="34.5" customHeight="1">
      <c r="A461" s="111" t="s">
        <v>164</v>
      </c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07"/>
    </row>
    <row r="462" spans="1:20" ht="34.5" customHeight="1">
      <c r="A462" s="110" t="s">
        <v>38</v>
      </c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7"/>
    </row>
    <row r="463" spans="1:20">
      <c r="A463" s="8"/>
      <c r="B463" s="11"/>
      <c r="C463" s="11"/>
      <c r="D463" s="14"/>
      <c r="E463" s="4"/>
      <c r="F463" s="4"/>
      <c r="K463" s="4"/>
      <c r="L463" s="4"/>
    </row>
    <row r="464" spans="1:20">
      <c r="A464" s="8"/>
      <c r="B464" s="11"/>
      <c r="C464" s="11"/>
      <c r="D464" s="13"/>
      <c r="E464" s="4"/>
      <c r="F464" s="4"/>
      <c r="K464" s="4"/>
      <c r="L464" s="4"/>
    </row>
    <row r="465" spans="1:12">
      <c r="A465" s="8"/>
      <c r="B465" s="11"/>
      <c r="C465" s="11"/>
      <c r="D465" s="13"/>
      <c r="E465" s="4"/>
      <c r="F465" s="4"/>
      <c r="K465" s="4"/>
      <c r="L465" s="4"/>
    </row>
    <row r="466" spans="1:12">
      <c r="A466" s="8"/>
      <c r="B466" s="11"/>
      <c r="C466" s="11"/>
      <c r="D466" s="13"/>
      <c r="E466" s="4"/>
      <c r="F466" s="4"/>
      <c r="K466" s="4"/>
      <c r="L466" s="4"/>
    </row>
    <row r="467" spans="1:12">
      <c r="A467" s="8"/>
      <c r="B467" s="11"/>
      <c r="C467" s="11"/>
      <c r="D467" s="13"/>
      <c r="E467" s="4"/>
      <c r="F467" s="4"/>
      <c r="K467" s="4"/>
      <c r="L467" s="4"/>
    </row>
    <row r="468" spans="1:12">
      <c r="A468" s="8"/>
      <c r="B468" s="11"/>
      <c r="C468" s="11"/>
      <c r="D468" s="13"/>
      <c r="E468" s="4"/>
      <c r="F468" s="4"/>
      <c r="K468" s="4"/>
      <c r="L468" s="4"/>
    </row>
    <row r="469" spans="1:12">
      <c r="A469" s="8"/>
      <c r="B469" s="11"/>
      <c r="C469" s="11"/>
      <c r="D469" s="13"/>
      <c r="E469" s="4"/>
      <c r="F469" s="4"/>
      <c r="K469" s="4"/>
      <c r="L469" s="4"/>
    </row>
    <row r="470" spans="1:12">
      <c r="A470" s="8"/>
      <c r="B470" s="11"/>
      <c r="C470" s="11"/>
      <c r="D470" s="13"/>
      <c r="E470" s="4"/>
      <c r="F470" s="4"/>
      <c r="K470" s="4"/>
      <c r="L470" s="4"/>
    </row>
    <row r="471" spans="1:12">
      <c r="A471" s="8"/>
      <c r="B471" s="11"/>
      <c r="C471" s="11"/>
      <c r="D471" s="9"/>
      <c r="E471" s="4"/>
      <c r="K471" s="4"/>
      <c r="L471" s="4"/>
    </row>
    <row r="472" spans="1:12">
      <c r="A472" s="8"/>
      <c r="B472" s="11"/>
      <c r="C472" s="11"/>
      <c r="D472" s="9"/>
      <c r="E472" s="4"/>
      <c r="F472" s="4"/>
      <c r="G472" s="10"/>
      <c r="H472" s="11"/>
      <c r="I472" s="4"/>
      <c r="J472" s="4"/>
      <c r="K472" s="4"/>
      <c r="L472" s="4"/>
    </row>
    <row r="473" spans="1:12">
      <c r="A473" s="15"/>
      <c r="B473" s="47"/>
      <c r="C473" s="47"/>
      <c r="D473" s="9"/>
      <c r="E473" s="4"/>
      <c r="F473" s="4"/>
      <c r="G473" s="10"/>
      <c r="H473" s="11"/>
      <c r="I473" s="4"/>
      <c r="J473" s="4"/>
      <c r="K473" s="4"/>
      <c r="L473" s="4"/>
    </row>
    <row r="474" spans="1:12">
      <c r="A474" s="11"/>
      <c r="B474" s="11"/>
      <c r="C474" s="11"/>
      <c r="D474" s="9"/>
      <c r="E474" s="4"/>
      <c r="F474" s="4"/>
      <c r="G474" s="10"/>
      <c r="H474" s="11"/>
      <c r="I474" s="4"/>
      <c r="J474" s="4"/>
      <c r="K474" s="4"/>
      <c r="L474" s="4"/>
    </row>
    <row r="475" spans="1:12">
      <c r="E475" s="7"/>
      <c r="I475" s="4"/>
      <c r="J475" s="4"/>
      <c r="K475" s="4"/>
      <c r="L475" s="4"/>
    </row>
    <row r="476" spans="1:12">
      <c r="E476" s="7"/>
      <c r="I476" s="4"/>
      <c r="J476" s="4"/>
      <c r="K476" s="4"/>
      <c r="L476" s="4"/>
    </row>
  </sheetData>
  <sheetProtection algorithmName="SHA-512" hashValue="pV40OPdasGWb499ojroFScGgN6c7IzXQdEcjbCEQdFrCbSb4Rc6sEZ/+WHE3O8PCBcXfx83JZcw74ERJpNQrUQ==" saltValue="iObZo0IuwPhrlcuUmVkSIw==" spinCount="100000" sheet="1" objects="1" scenarios="1"/>
  <mergeCells count="3">
    <mergeCell ref="A7:L7"/>
    <mergeCell ref="A462:L462"/>
    <mergeCell ref="A461:L461"/>
  </mergeCells>
  <hyperlinks>
    <hyperlink ref="E4" r:id="rId1" display="mailto:info@takeoffandestimating.com"/>
    <hyperlink ref="E5" r:id="rId2" display="http://www.takeoffandestimating.com/"/>
  </hyperlinks>
  <printOptions horizontalCentered="1"/>
  <pageMargins left="0.43307086614173229" right="0.43307086614173229" top="0.39370078740157483" bottom="0.39370078740157483" header="0.19685039370078741" footer="0.19685039370078741"/>
  <pageSetup paperSize="9" scale="19" orientation="portrait" r:id="rId3"/>
  <headerFooter>
    <oddFooter>&amp;C&amp;P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2018-04-05T17:40:15Z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